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s02177288/Desktop/000_AAA/000_html/portal/pdf/fte/"/>
    </mc:Choice>
  </mc:AlternateContent>
  <bookViews>
    <workbookView xWindow="0" yWindow="460" windowWidth="18360" windowHeight="15660" activeTab="1"/>
  </bookViews>
  <sheets>
    <sheet name="ODS Countable" sheetId="1" r:id="rId1"/>
    <sheet name="Traditional" sheetId="3" r:id="rId2"/>
  </sheets>
  <calcPr calcId="162913" concurrentCalc="0"/>
  <webPublishing codePage="1252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6" i="1" l="1"/>
  <c r="L26" i="1"/>
  <c r="J26" i="1"/>
  <c r="H26" i="1"/>
  <c r="F26" i="1"/>
  <c r="D26" i="1"/>
  <c r="J7" i="3"/>
  <c r="J8" i="3"/>
  <c r="J9" i="3"/>
  <c r="J10" i="3"/>
  <c r="J11" i="3"/>
  <c r="J12" i="3"/>
  <c r="J13" i="3"/>
  <c r="P7" i="3"/>
  <c r="S7" i="3"/>
  <c r="P9" i="3"/>
  <c r="S9" i="3"/>
  <c r="P10" i="3"/>
  <c r="S10" i="3"/>
  <c r="O7" i="3"/>
  <c r="O8" i="3"/>
  <c r="O9" i="3"/>
  <c r="O10" i="3"/>
  <c r="L24" i="3"/>
  <c r="R24" i="3"/>
  <c r="Q24" i="3"/>
  <c r="T24" i="3"/>
  <c r="P24" i="3"/>
  <c r="S24" i="3"/>
  <c r="P11" i="3"/>
  <c r="S11" i="3"/>
  <c r="K11" i="3"/>
  <c r="Q11" i="3"/>
  <c r="T11" i="3"/>
  <c r="F14" i="3"/>
  <c r="N27" i="3"/>
  <c r="M27" i="3"/>
  <c r="K27" i="3"/>
  <c r="J27" i="3"/>
  <c r="Q26" i="3"/>
  <c r="P26" i="3"/>
  <c r="L26" i="3"/>
  <c r="Q25" i="3"/>
  <c r="T25" i="3"/>
  <c r="P25" i="3"/>
  <c r="L25" i="3"/>
  <c r="Q23" i="3"/>
  <c r="T23" i="3"/>
  <c r="P23" i="3"/>
  <c r="S23" i="3"/>
  <c r="L23" i="3"/>
  <c r="Q22" i="3"/>
  <c r="T22" i="3"/>
  <c r="P22" i="3"/>
  <c r="S22" i="3"/>
  <c r="L22" i="3"/>
  <c r="Q21" i="3"/>
  <c r="T21" i="3"/>
  <c r="P21" i="3"/>
  <c r="S21" i="3"/>
  <c r="L21" i="3"/>
  <c r="Q20" i="3"/>
  <c r="T20" i="3"/>
  <c r="P20" i="3"/>
  <c r="S20" i="3"/>
  <c r="O27" i="3"/>
  <c r="L20" i="3"/>
  <c r="N14" i="3"/>
  <c r="O14" i="3"/>
  <c r="M14" i="3"/>
  <c r="I14" i="3"/>
  <c r="H14" i="3"/>
  <c r="G14" i="3"/>
  <c r="E14" i="3"/>
  <c r="D14" i="3"/>
  <c r="C14" i="3"/>
  <c r="B14" i="3"/>
  <c r="O13" i="3"/>
  <c r="K13" i="3"/>
  <c r="Q13" i="3"/>
  <c r="P13" i="3"/>
  <c r="O12" i="3"/>
  <c r="K12" i="3"/>
  <c r="Q12" i="3"/>
  <c r="T12" i="3"/>
  <c r="P12" i="3"/>
  <c r="K10" i="3"/>
  <c r="L10" i="3"/>
  <c r="K9" i="3"/>
  <c r="L9" i="3"/>
  <c r="K8" i="3"/>
  <c r="L8" i="3"/>
  <c r="K7" i="3"/>
  <c r="Q7" i="3"/>
  <c r="T7" i="3"/>
  <c r="N15" i="1"/>
  <c r="L15" i="1"/>
  <c r="J15" i="1"/>
  <c r="H15" i="1"/>
  <c r="F15" i="1"/>
  <c r="D15" i="1"/>
  <c r="Q27" i="3"/>
  <c r="T27" i="3"/>
  <c r="R20" i="3"/>
  <c r="R10" i="3"/>
  <c r="P27" i="3"/>
  <c r="S27" i="3"/>
  <c r="R21" i="3"/>
  <c r="R22" i="3"/>
  <c r="R23" i="3"/>
  <c r="R25" i="3"/>
  <c r="R26" i="3"/>
  <c r="Q9" i="3"/>
  <c r="T9" i="3"/>
  <c r="Q8" i="3"/>
  <c r="T8" i="3"/>
  <c r="J14" i="3"/>
  <c r="P14" i="3"/>
  <c r="S14" i="3"/>
  <c r="P8" i="3"/>
  <c r="S8" i="3"/>
  <c r="R8" i="3"/>
  <c r="R9" i="3"/>
  <c r="L27" i="3"/>
  <c r="R27" i="3"/>
  <c r="L11" i="3"/>
  <c r="R11" i="3"/>
  <c r="K14" i="3"/>
  <c r="L14" i="3"/>
  <c r="R14" i="3"/>
  <c r="L13" i="3"/>
  <c r="R13" i="3"/>
  <c r="L12" i="3"/>
  <c r="R12" i="3"/>
  <c r="Q10" i="3"/>
  <c r="T10" i="3"/>
  <c r="L7" i="3"/>
  <c r="R7" i="3"/>
  <c r="Q14" i="3"/>
  <c r="T14" i="3"/>
</calcChain>
</file>

<file path=xl/sharedStrings.xml><?xml version="1.0" encoding="utf-8"?>
<sst xmlns="http://schemas.openxmlformats.org/spreadsheetml/2006/main" count="159" uniqueCount="61">
  <si>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</si>
  <si>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</si>
  <si>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</si>
  <si>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</si>
  <si>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</si>
  <si>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</si>
  <si>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</si>
  <si>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</si>
  <si>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</si>
  <si>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</si>
  <si>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</si>
  <si>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</si>
  <si>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</si>
  <si>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</si>
  <si>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</si>
  <si>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</si>
  <si>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</si>
  <si>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</si>
  <si>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</si>
  <si>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</si>
  <si>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</si>
  <si>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</si>
  <si>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</si>
  <si>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</si>
  <si>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</si>
  <si>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</si>
  <si>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</si>
  <si>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</si>
  <si>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</si>
  <si>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</si>
  <si>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</si>
  <si>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</si>
  <si>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TSJC Miscellaneous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</si>
  <si>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</si>
  <si>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</si>
  <si>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</si>
  <si>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</si>
  <si>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</si>
  <si>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</si>
  <si>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</si>
  <si>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</si>
  <si>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</si>
  <si>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 xml:space="preserve"> FTE   (Sem)</t>
  </si>
  <si>
    <t>FTE        (Sem)</t>
  </si>
  <si>
    <t>TSJC Trinidad Misc Campus</t>
  </si>
  <si>
    <t>From COGNOS ODS</t>
  </si>
  <si>
    <t>Prepared by:</t>
  </si>
  <si>
    <t>TSJC Prison Campus</t>
  </si>
  <si>
    <t>First day of class Summer 201810 - Jun 05, 2017</t>
  </si>
  <si>
    <t>201910 - Summer 2018</t>
  </si>
  <si>
    <t xml:space="preserve">TSJC Summer 201910  Countable FTE </t>
  </si>
  <si>
    <t>201810 All Residencies 02OCT17</t>
  </si>
  <si>
    <t>First day of class Summer 201910 - Jun 04, 2018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</si>
  <si>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201910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Summer 201810</t>
    </r>
  </si>
  <si>
    <t>Annette Lujan</t>
  </si>
  <si>
    <t>Date:</t>
  </si>
  <si>
    <t>TPR</t>
  </si>
  <si>
    <t>TZZ</t>
  </si>
  <si>
    <t>201910 All Residencies 24SEP2018</t>
  </si>
  <si>
    <t>201810 All Residencies 25SEP2017</t>
  </si>
  <si>
    <t>09/24/2018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</si>
</sst>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#,##0.0"/>
    <numFmt numFmtId="166" formatCode="0.00000%"/>
    <numFmt numFmtId="167" formatCode="0.0%"/>
    <numFmt numFmtId="168" formatCode="mmm\ d\,\ yyyy;@"/>
    <numFmt numFmtId="169" formatCode="h\:mm\:ss\ AM/PM;@"/>
  </numFmts>
  <fonts count="3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sz val="9"/>
      <color rgb="FF454545"/>
      <name val="Andale WT"/>
      <family val="2"/>
    </font>
    <font>
      <b/>
      <sz val="12"/>
      <color theme="8" tint="-0.499984740745262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2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2" applyFont="1" applyFill="1" applyBorder="1" applyAlignment="1">
      <alignment horizontal="right" vertical="top"/>
    </xf>
    <xf numFmtId="166" fontId="15" fillId="0" borderId="0" xfId="1" applyNumberFormat="1" applyFont="1" applyAlignment="1">
      <alignment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165" fontId="26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49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7" fontId="22" fillId="7" borderId="7" xfId="2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8" borderId="20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1" xfId="0" applyNumberFormat="1" applyFont="1" applyFill="1" applyBorder="1" applyAlignment="1">
      <alignment horizontal="left" vertical="top"/>
    </xf>
    <xf numFmtId="49" fontId="20" fillId="8" borderId="22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6" fillId="0" borderId="21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2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7" fontId="22" fillId="7" borderId="17" xfId="2" applyNumberFormat="1" applyFont="1" applyFill="1" applyBorder="1" applyAlignment="1">
      <alignment horizontal="right" vertical="top" wrapText="1"/>
    </xf>
    <xf numFmtId="0" fontId="0" fillId="0" borderId="0" xfId="0" applyFill="1"/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8" fillId="0" borderId="4" xfId="0" applyFont="1" applyFill="1" applyBorder="1" applyAlignment="1">
      <alignment horizontal="right" vertical="top"/>
    </xf>
    <xf numFmtId="0" fontId="0" fillId="0" borderId="0" xfId="0" applyFont="1" applyFill="1" applyBorder="1"/>
    <xf numFmtId="4" fontId="30" fillId="8" borderId="21" xfId="0" applyNumberFormat="1" applyFont="1" applyFill="1" applyBorder="1" applyAlignment="1">
      <alignment horizontal="right" vertical="top"/>
    </xf>
    <xf numFmtId="49" fontId="17" fillId="0" borderId="0" xfId="0" applyNumberFormat="1" applyFont="1" applyFill="1" applyAlignment="1">
      <alignment vertical="top"/>
    </xf>
    <xf numFmtId="168" fontId="34" fillId="0" borderId="0" xfId="0" applyNumberFormat="1" applyFont="1" applyFill="1" applyAlignment="1">
      <alignment horizontal="left" vertical="top" wrapText="1"/>
    </xf>
    <xf numFmtId="4" fontId="35" fillId="0" borderId="4" xfId="0" applyNumberFormat="1" applyFont="1" applyBorder="1" applyAlignment="1">
      <alignment horizontal="center" vertical="top"/>
    </xf>
    <xf numFmtId="4" fontId="36" fillId="0" borderId="4" xfId="0" applyNumberFormat="1" applyFont="1" applyBorder="1" applyAlignment="1">
      <alignment horizontal="center" vertical="top"/>
    </xf>
    <xf numFmtId="4" fontId="0" fillId="0" borderId="0" xfId="0" applyNumberFormat="1"/>
    <xf numFmtId="0" fontId="8" fillId="0" borderId="4" xfId="0" applyFont="1" applyFill="1" applyBorder="1" applyAlignment="1">
      <alignment horizontal="left" vertical="top"/>
    </xf>
    <xf numFmtId="0" fontId="37" fillId="0" borderId="0" xfId="0" applyFont="1" applyAlignment="1"/>
    <xf numFmtId="10" fontId="15" fillId="0" borderId="0" xfId="1" applyNumberFormat="1" applyFont="1" applyAlignment="1">
      <alignment vertical="top"/>
    </xf>
    <xf numFmtId="4" fontId="25" fillId="0" borderId="7" xfId="0" applyNumberFormat="1" applyFont="1" applyBorder="1" applyAlignment="1">
      <alignment horizontal="right" vertical="top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4" borderId="7" xfId="0" applyFont="1" applyFill="1" applyBorder="1" applyAlignment="1">
      <alignment horizontal="center" vertical="top" wrapText="1"/>
    </xf>
    <xf numFmtId="49" fontId="22" fillId="5" borderId="7" xfId="0" applyNumberFormat="1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0" fontId="21" fillId="8" borderId="21" xfId="0" applyFont="1" applyFill="1" applyBorder="1" applyAlignment="1">
      <alignment horizontal="center" vertical="top" wrapText="1"/>
    </xf>
    <xf numFmtId="0" fontId="21" fillId="8" borderId="22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</cellXfs>
  <cellStyles count="6">
    <cellStyle name="Normal" xfId="0" builtinId="0"/>
    <cellStyle name="Normal 2" xfId="4"/>
    <cellStyle name="Normal 3" xfId="3"/>
    <cellStyle name="Percent" xfId="1" builtinId="5"/>
    <cellStyle name="Percent 2" xfId="2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875326799903437"/>
          <c:y val="0.124821266028615"/>
          <c:w val="0.654207767659935"/>
          <c:h val="0.628415614714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128.0</c:v>
                </c:pt>
                <c:pt idx="1">
                  <c:v>22.433333333333</c:v>
                </c:pt>
                <c:pt idx="2" formatCode="#,##0">
                  <c:v>10.0</c:v>
                </c:pt>
                <c:pt idx="3">
                  <c:v>1.416666666666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74-4654-964A-043156EDF1B1}"/>
            </c:ext>
          </c:extLst>
        </c:ser>
        <c:ser>
          <c:idx val="1"/>
          <c:order val="1"/>
          <c:tx>
            <c:strRef>
              <c:f>Traditional!$A$8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48.0</c:v>
                </c:pt>
                <c:pt idx="1">
                  <c:v>10.233333333333</c:v>
                </c:pt>
                <c:pt idx="2" formatCode="#,##0">
                  <c:v>10.0</c:v>
                </c:pt>
                <c:pt idx="3">
                  <c:v>2.166666666666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74-4654-964A-043156EDF1B1}"/>
            </c:ext>
          </c:extLst>
        </c:ser>
        <c:ser>
          <c:idx val="2"/>
          <c:order val="2"/>
          <c:tx>
            <c:strRef>
              <c:f>Traditional!$A$9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56.0</c:v>
                </c:pt>
                <c:pt idx="1">
                  <c:v>12.833333333333</c:v>
                </c:pt>
                <c:pt idx="2" formatCode="#,##0">
                  <c:v>44.0</c:v>
                </c:pt>
                <c:pt idx="3">
                  <c:v>10.316666666666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74-4654-964A-043156EDF1B1}"/>
            </c:ext>
          </c:extLst>
        </c:ser>
        <c:ser>
          <c:idx val="3"/>
          <c:order val="3"/>
          <c:tx>
            <c:strRef>
              <c:f>Traditional!$A$10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21.0</c:v>
                </c:pt>
                <c:pt idx="1">
                  <c:v>5.9</c:v>
                </c:pt>
                <c:pt idx="2" formatCode="#,##0">
                  <c:v>12.0</c:v>
                </c:pt>
                <c:pt idx="3">
                  <c:v>2.533333333333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474-4654-964A-043156EDF1B1}"/>
            </c:ext>
          </c:extLst>
        </c:ser>
        <c:ser>
          <c:idx val="4"/>
          <c:order val="4"/>
          <c:tx>
            <c:strRef>
              <c:f>Traditional!$A$11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12.0</c:v>
                </c:pt>
                <c:pt idx="1">
                  <c:v>3.2</c:v>
                </c:pt>
                <c:pt idx="2" formatCode="#,##0">
                  <c:v>0.0</c:v>
                </c:pt>
                <c:pt idx="3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474-4654-964A-043156EDF1B1}"/>
            </c:ext>
          </c:extLst>
        </c:ser>
        <c:ser>
          <c:idx val="5"/>
          <c:order val="5"/>
          <c:tx>
            <c:strRef>
              <c:f>Traditional!$A$12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0.0</c:v>
                </c:pt>
                <c:pt idx="1">
                  <c:v>0.166666666666</c:v>
                </c:pt>
                <c:pt idx="2" formatCode="#,##0">
                  <c:v>0.0</c:v>
                </c:pt>
                <c:pt idx="3">
                  <c:v>0.066666666666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474-4654-964A-043156EDF1B1}"/>
            </c:ext>
          </c:extLst>
        </c:ser>
        <c:ser>
          <c:idx val="6"/>
          <c:order val="6"/>
          <c:tx>
            <c:strRef>
              <c:f>Traditional!$A$13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0.0</c:v>
                </c:pt>
                <c:pt idx="1">
                  <c:v>0.0</c:v>
                </c:pt>
                <c:pt idx="2" formatCode="#,##0">
                  <c:v>0.0</c:v>
                </c:pt>
                <c:pt idx="3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474-4654-964A-043156ED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648288"/>
        <c:axId val="2137650064"/>
      </c:barChart>
      <c:catAx>
        <c:axId val="2137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3765006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213765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9"/>
              <c:y val="0.2238805970149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3764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"/>
          <c:y val="0.110058897785873"/>
          <c:w val="0.214836372634965"/>
          <c:h val="0.7567274749053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.0" l="0.75" r="0.75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27</xdr:row>
      <xdr:rowOff>53340</xdr:rowOff>
    </xdr:from>
    <xdr:to>
      <xdr:col>19</xdr:col>
      <xdr:colOff>342900</xdr:colOff>
      <xdr:row>39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A3" sqref="A3"/>
    </sheetView>
  </sheetViews>
  <sheetFormatPr baseColWidth="10" defaultColWidth="9" defaultRowHeight="12.75" customHeight="1" x14ac:dyDescent="0.15"/>
  <cols>
    <col min="1" max="1" width="16.796875" customWidth="1"/>
    <col min="2" max="2" width="9.796875" customWidth="1"/>
    <col min="3" max="14" width="8.796875" customWidth="1"/>
    <col min="15" max="15" width="6.3984375" bestFit="1" customWidth="1"/>
  </cols>
  <sheetData>
    <row r="1" spans="1:16" ht="24" customHeight="1" x14ac:dyDescent="0.1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1"/>
    </row>
    <row r="2" spans="1:16" ht="13" x14ac:dyDescent="0.15">
      <c r="A2" s="1" t="s">
        <v>25</v>
      </c>
      <c r="B2" s="2" t="s">
        <v>49</v>
      </c>
      <c r="C2" s="11"/>
      <c r="D2" s="11"/>
      <c r="E2" s="11"/>
      <c r="G2" s="11"/>
      <c r="H2" s="11"/>
      <c r="J2" s="11"/>
      <c r="K2" s="11"/>
      <c r="L2" s="11"/>
      <c r="M2" s="11"/>
      <c r="N2" s="11"/>
      <c r="O2" s="11"/>
    </row>
    <row r="3" spans="1:16" ht="15" x14ac:dyDescent="0.15">
      <c r="A3" s="1" t="s">
        <v>26</v>
      </c>
      <c r="B3" s="2" t="s">
        <v>1</v>
      </c>
      <c r="C3" s="11"/>
      <c r="D3" s="11"/>
      <c r="E3" s="11"/>
      <c r="F3" s="11"/>
      <c r="G3" s="92"/>
      <c r="H3" s="11"/>
      <c r="J3" s="11"/>
      <c r="K3" s="11"/>
      <c r="L3" s="11"/>
      <c r="M3" s="11"/>
      <c r="N3" s="11"/>
      <c r="O3" s="11"/>
    </row>
    <row r="4" spans="1:16" ht="12.75" customHeight="1" x14ac:dyDescent="0.15">
      <c r="A4" s="74" t="s">
        <v>55</v>
      </c>
      <c r="B4" s="73">
        <v>43367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24" customHeight="1" thickBot="1" x14ac:dyDescent="0.2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1"/>
    </row>
    <row r="6" spans="1:16" ht="24.5" customHeight="1" thickBot="1" x14ac:dyDescent="0.2">
      <c r="A6" s="3"/>
      <c r="B6" s="97" t="s">
        <v>3</v>
      </c>
      <c r="C6" s="98"/>
      <c r="D6" s="99" t="s">
        <v>4</v>
      </c>
      <c r="E6" s="98"/>
      <c r="F6" s="99" t="s">
        <v>5</v>
      </c>
      <c r="G6" s="98"/>
      <c r="H6" s="97" t="s">
        <v>6</v>
      </c>
      <c r="I6" s="98"/>
      <c r="J6" s="99" t="s">
        <v>7</v>
      </c>
      <c r="K6" s="98"/>
      <c r="L6" s="97" t="s">
        <v>8</v>
      </c>
      <c r="M6" s="98"/>
    </row>
    <row r="7" spans="1:16" ht="14" thickBot="1" x14ac:dyDescent="0.2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6" s="84" customFormat="1" ht="14" thickBot="1" x14ac:dyDescent="0.2">
      <c r="A8" s="83" t="s">
        <v>12</v>
      </c>
      <c r="B8" s="8">
        <v>265</v>
      </c>
      <c r="C8" s="9">
        <v>54.766666666665998</v>
      </c>
      <c r="D8" s="8">
        <v>1</v>
      </c>
      <c r="E8" s="9">
        <v>0.1</v>
      </c>
      <c r="F8" s="8">
        <v>76</v>
      </c>
      <c r="G8" s="9">
        <v>16.5</v>
      </c>
      <c r="H8" s="8">
        <v>0</v>
      </c>
      <c r="I8" s="9">
        <v>0</v>
      </c>
      <c r="J8" s="8">
        <v>0</v>
      </c>
      <c r="K8" s="9">
        <v>0</v>
      </c>
      <c r="L8" s="8">
        <v>342</v>
      </c>
      <c r="M8" s="9">
        <v>71.366666666666006</v>
      </c>
    </row>
    <row r="10" spans="1:16" ht="24" customHeight="1" thickBot="1" x14ac:dyDescent="0.2">
      <c r="A10" s="95" t="s">
        <v>13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1"/>
    </row>
    <row r="11" spans="1:16" ht="24.5" customHeight="1" thickBot="1" x14ac:dyDescent="0.2">
      <c r="A11" s="3"/>
      <c r="B11" s="4"/>
      <c r="C11" s="97" t="s">
        <v>3</v>
      </c>
      <c r="D11" s="98"/>
      <c r="E11" s="99" t="s">
        <v>4</v>
      </c>
      <c r="F11" s="98"/>
      <c r="G11" s="99" t="s">
        <v>5</v>
      </c>
      <c r="H11" s="98"/>
      <c r="I11" s="97" t="s">
        <v>6</v>
      </c>
      <c r="J11" s="98"/>
      <c r="K11" s="99" t="s">
        <v>7</v>
      </c>
      <c r="L11" s="98"/>
      <c r="M11" s="97" t="s">
        <v>8</v>
      </c>
      <c r="N11" s="98"/>
    </row>
    <row r="12" spans="1:16" ht="14" thickBot="1" x14ac:dyDescent="0.2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6" ht="14" thickBot="1" x14ac:dyDescent="0.2">
      <c r="A13" s="10" t="s">
        <v>15</v>
      </c>
      <c r="B13" s="10" t="s">
        <v>22</v>
      </c>
      <c r="C13" s="8">
        <v>45</v>
      </c>
      <c r="D13" s="9">
        <v>5.9</v>
      </c>
      <c r="E13" s="8">
        <v>0</v>
      </c>
      <c r="F13" s="9">
        <v>0</v>
      </c>
      <c r="G13" s="8">
        <v>14</v>
      </c>
      <c r="H13" s="9">
        <v>2.5333333333330001</v>
      </c>
      <c r="I13" s="8">
        <v>0</v>
      </c>
      <c r="J13" s="9">
        <v>0</v>
      </c>
      <c r="K13" s="8">
        <v>0</v>
      </c>
      <c r="L13" s="9">
        <v>0</v>
      </c>
      <c r="M13" s="8">
        <v>59</v>
      </c>
      <c r="N13" s="9">
        <v>8.4333333333329996</v>
      </c>
      <c r="P13" s="90"/>
    </row>
    <row r="14" spans="1:16" ht="14" thickBot="1" x14ac:dyDescent="0.2">
      <c r="A14" s="10" t="s">
        <v>16</v>
      </c>
      <c r="B14" s="10" t="s">
        <v>20</v>
      </c>
      <c r="C14" s="8">
        <v>61</v>
      </c>
      <c r="D14" s="9">
        <v>10.233333333333</v>
      </c>
      <c r="E14" s="8">
        <v>0</v>
      </c>
      <c r="F14" s="9">
        <v>0</v>
      </c>
      <c r="G14" s="8">
        <v>12</v>
      </c>
      <c r="H14" s="9">
        <v>2.1666666666659999</v>
      </c>
      <c r="I14" s="8">
        <v>0</v>
      </c>
      <c r="J14" s="9">
        <v>0</v>
      </c>
      <c r="K14" s="8">
        <v>0</v>
      </c>
      <c r="L14" s="9">
        <v>0</v>
      </c>
      <c r="M14" s="8">
        <v>73</v>
      </c>
      <c r="N14" s="9">
        <v>12.4</v>
      </c>
      <c r="P14" s="90"/>
    </row>
    <row r="15" spans="1:16" ht="12.75" customHeight="1" thickBot="1" x14ac:dyDescent="0.2">
      <c r="A15" s="7" t="s">
        <v>12</v>
      </c>
      <c r="B15" s="10" t="s">
        <v>24</v>
      </c>
      <c r="C15" s="8">
        <v>0</v>
      </c>
      <c r="D15" s="88">
        <f>SUM(D9:D14)</f>
        <v>16.133333333332999</v>
      </c>
      <c r="E15" s="8">
        <v>0</v>
      </c>
      <c r="F15" s="88">
        <f>SUM(F9:F14)</f>
        <v>0</v>
      </c>
      <c r="G15" s="8">
        <v>0</v>
      </c>
      <c r="H15" s="88">
        <f>SUM(H9:H14)</f>
        <v>4.6999999999990001</v>
      </c>
      <c r="I15" s="8">
        <v>0</v>
      </c>
      <c r="J15" s="88">
        <f>SUM(J9:J14)</f>
        <v>0</v>
      </c>
      <c r="K15" s="8">
        <v>0</v>
      </c>
      <c r="L15" s="89">
        <f>SUM(L9:L14)</f>
        <v>0</v>
      </c>
      <c r="M15" s="8">
        <v>0</v>
      </c>
      <c r="N15" s="88">
        <f>SUM(N9:N14)</f>
        <v>20.833333333333002</v>
      </c>
      <c r="P15" s="90"/>
    </row>
    <row r="16" spans="1:16" ht="24" customHeight="1" thickBot="1" x14ac:dyDescent="0.2">
      <c r="A16" s="100" t="s">
        <v>17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1"/>
    </row>
    <row r="17" spans="1:16" ht="24.5" customHeight="1" thickBot="1" x14ac:dyDescent="0.2">
      <c r="A17" s="3"/>
      <c r="B17" s="3"/>
      <c r="C17" s="97" t="s">
        <v>3</v>
      </c>
      <c r="D17" s="98"/>
      <c r="E17" s="99" t="s">
        <v>4</v>
      </c>
      <c r="F17" s="98"/>
      <c r="G17" s="99" t="s">
        <v>5</v>
      </c>
      <c r="H17" s="98"/>
      <c r="I17" s="97" t="s">
        <v>6</v>
      </c>
      <c r="J17" s="98"/>
      <c r="K17" s="99" t="s">
        <v>7</v>
      </c>
      <c r="L17" s="98"/>
      <c r="M17" s="97" t="s">
        <v>8</v>
      </c>
      <c r="N17" s="98"/>
    </row>
    <row r="18" spans="1:16" ht="14" thickBot="1" x14ac:dyDescent="0.2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6" ht="14" thickBot="1" x14ac:dyDescent="0.2">
      <c r="A19" s="14" t="s">
        <v>27</v>
      </c>
      <c r="B19" s="10" t="s">
        <v>19</v>
      </c>
      <c r="C19" s="8">
        <v>131</v>
      </c>
      <c r="D19" s="9">
        <v>22.433333333333</v>
      </c>
      <c r="E19" s="8">
        <v>1</v>
      </c>
      <c r="F19" s="9">
        <v>0.1</v>
      </c>
      <c r="G19" s="8">
        <v>12</v>
      </c>
      <c r="H19" s="9">
        <v>1.42</v>
      </c>
      <c r="I19" s="8">
        <v>0</v>
      </c>
      <c r="J19" s="9">
        <v>0</v>
      </c>
      <c r="K19" s="8">
        <v>0</v>
      </c>
      <c r="L19" s="9">
        <v>0</v>
      </c>
      <c r="M19" s="8">
        <v>143</v>
      </c>
      <c r="N19" s="9">
        <v>23.95</v>
      </c>
      <c r="P19" s="90"/>
    </row>
    <row r="20" spans="1:16" ht="14" thickBot="1" x14ac:dyDescent="0.2">
      <c r="A20" s="14" t="s">
        <v>28</v>
      </c>
      <c r="B20" s="10" t="s">
        <v>20</v>
      </c>
      <c r="C20" s="8">
        <v>61</v>
      </c>
      <c r="D20" s="9">
        <v>10.233333333333</v>
      </c>
      <c r="E20" s="8">
        <v>0</v>
      </c>
      <c r="F20" s="9">
        <v>0</v>
      </c>
      <c r="G20" s="8">
        <v>12</v>
      </c>
      <c r="H20" s="9">
        <v>2.1666666666659999</v>
      </c>
      <c r="I20" s="8">
        <v>0</v>
      </c>
      <c r="J20" s="9">
        <v>0</v>
      </c>
      <c r="K20" s="8">
        <v>0</v>
      </c>
      <c r="L20" s="9">
        <v>0</v>
      </c>
      <c r="M20" s="8">
        <v>73</v>
      </c>
      <c r="N20" s="9">
        <v>12.4</v>
      </c>
      <c r="P20" s="90"/>
    </row>
    <row r="21" spans="1:16" ht="14" thickBot="1" x14ac:dyDescent="0.2">
      <c r="A21" s="14" t="s">
        <v>29</v>
      </c>
      <c r="B21" s="10" t="s">
        <v>21</v>
      </c>
      <c r="C21" s="8">
        <v>60</v>
      </c>
      <c r="D21" s="9">
        <v>12.833333333333</v>
      </c>
      <c r="E21" s="8">
        <v>0</v>
      </c>
      <c r="F21" s="9">
        <v>0</v>
      </c>
      <c r="G21" s="8">
        <v>44</v>
      </c>
      <c r="H21" s="9">
        <v>10.316666666666</v>
      </c>
      <c r="I21" s="8">
        <v>0</v>
      </c>
      <c r="J21" s="9">
        <v>0</v>
      </c>
      <c r="K21" s="8">
        <v>0</v>
      </c>
      <c r="L21" s="9">
        <v>0</v>
      </c>
      <c r="M21" s="8">
        <v>104</v>
      </c>
      <c r="N21" s="9">
        <v>23.15</v>
      </c>
      <c r="P21" s="90"/>
    </row>
    <row r="22" spans="1:16" ht="14" thickBot="1" x14ac:dyDescent="0.2">
      <c r="A22" s="14" t="s">
        <v>30</v>
      </c>
      <c r="B22" s="10" t="s">
        <v>22</v>
      </c>
      <c r="C22" s="8">
        <v>45</v>
      </c>
      <c r="D22" s="9">
        <v>5.9</v>
      </c>
      <c r="E22" s="8">
        <v>0</v>
      </c>
      <c r="F22" s="9">
        <v>0</v>
      </c>
      <c r="G22" s="8">
        <v>14</v>
      </c>
      <c r="H22" s="9">
        <v>2.5333333333330001</v>
      </c>
      <c r="I22" s="8">
        <v>0</v>
      </c>
      <c r="J22" s="9">
        <v>0</v>
      </c>
      <c r="K22" s="8">
        <v>0</v>
      </c>
      <c r="L22" s="9">
        <v>0</v>
      </c>
      <c r="M22" s="8">
        <v>59</v>
      </c>
      <c r="N22" s="9">
        <v>8.4333333333329996</v>
      </c>
      <c r="P22" s="90"/>
    </row>
    <row r="23" spans="1:16" ht="14" thickBot="1" x14ac:dyDescent="0.2">
      <c r="A23" s="91" t="s">
        <v>47</v>
      </c>
      <c r="B23" s="10" t="s">
        <v>56</v>
      </c>
      <c r="C23" s="8">
        <v>12</v>
      </c>
      <c r="D23" s="9">
        <v>3.2</v>
      </c>
      <c r="E23" s="8">
        <v>0</v>
      </c>
      <c r="F23" s="9">
        <v>0</v>
      </c>
      <c r="G23" s="8">
        <v>0</v>
      </c>
      <c r="H23" s="9">
        <v>0</v>
      </c>
      <c r="I23" s="8">
        <v>0</v>
      </c>
      <c r="J23" s="9">
        <v>0</v>
      </c>
      <c r="K23" s="8">
        <v>0</v>
      </c>
      <c r="L23" s="9">
        <v>0</v>
      </c>
      <c r="M23" s="8">
        <v>12</v>
      </c>
      <c r="N23" s="9">
        <v>3.2</v>
      </c>
      <c r="P23" s="90"/>
    </row>
    <row r="24" spans="1:16" ht="14" thickBot="1" x14ac:dyDescent="0.2">
      <c r="A24" s="14" t="s">
        <v>32</v>
      </c>
      <c r="B24" s="10" t="s">
        <v>23</v>
      </c>
      <c r="C24" s="8">
        <v>5</v>
      </c>
      <c r="D24" s="9">
        <v>0.166666666666</v>
      </c>
      <c r="E24" s="8">
        <v>0</v>
      </c>
      <c r="F24" s="9">
        <v>0</v>
      </c>
      <c r="G24" s="8">
        <v>2</v>
      </c>
      <c r="H24" s="9">
        <v>6.6666666666000005E-2</v>
      </c>
      <c r="I24" s="8">
        <v>0</v>
      </c>
      <c r="J24" s="9">
        <v>0</v>
      </c>
      <c r="K24" s="8">
        <v>0</v>
      </c>
      <c r="L24" s="9">
        <v>0</v>
      </c>
      <c r="M24" s="8">
        <v>7</v>
      </c>
      <c r="N24" s="9">
        <v>0.23333333333299999</v>
      </c>
      <c r="P24" s="90"/>
    </row>
    <row r="25" spans="1:16" ht="14" thickBot="1" x14ac:dyDescent="0.2">
      <c r="A25" s="14" t="s">
        <v>32</v>
      </c>
      <c r="B25" s="10" t="s">
        <v>57</v>
      </c>
      <c r="C25" s="8">
        <v>0</v>
      </c>
      <c r="D25" s="9">
        <v>0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0</v>
      </c>
      <c r="N25" s="9">
        <v>0</v>
      </c>
      <c r="P25" s="90"/>
    </row>
    <row r="26" spans="1:16" ht="12.75" customHeight="1" thickBot="1" x14ac:dyDescent="0.2">
      <c r="A26" s="7" t="s">
        <v>12</v>
      </c>
      <c r="B26" s="10" t="s">
        <v>24</v>
      </c>
      <c r="C26" s="8">
        <v>0</v>
      </c>
      <c r="D26" s="88">
        <f>SUM(D19:D25)</f>
        <v>54.76666666666501</v>
      </c>
      <c r="E26" s="8">
        <v>0</v>
      </c>
      <c r="F26" s="88">
        <f>SUM(F19:F25)</f>
        <v>0.1</v>
      </c>
      <c r="G26" s="8">
        <v>0</v>
      </c>
      <c r="H26" s="88">
        <f>SUM(H19:H25)</f>
        <v>16.503333333331</v>
      </c>
      <c r="I26" s="8">
        <v>0</v>
      </c>
      <c r="J26" s="88">
        <f>SUM(J19:J25)</f>
        <v>0</v>
      </c>
      <c r="K26" s="8">
        <v>0</v>
      </c>
      <c r="L26" s="88">
        <f>SUM(L19:L25)</f>
        <v>0</v>
      </c>
      <c r="M26" s="8">
        <v>0</v>
      </c>
      <c r="N26" s="88">
        <f>SUM(N19:N25)</f>
        <v>71.366666666665992</v>
      </c>
      <c r="P26" s="90"/>
    </row>
    <row r="27" spans="1:16" ht="13" x14ac:dyDescent="0.15">
      <c r="A27" s="13">
        <v>0.33335648000000001</v>
      </c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11"/>
      <c r="N27" s="11"/>
      <c r="O27" s="11"/>
    </row>
    <row r="28" spans="1:16" ht="12.75" customHeight="1" x14ac:dyDescent="0.15">
      <c r="A28" s="73">
        <v>43367</v>
      </c>
    </row>
    <row r="41" spans="10:10" ht="12.75" customHeight="1" x14ac:dyDescent="0.15">
      <c r="J41" s="72"/>
    </row>
  </sheetData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workbookViewId="0"/>
  </sheetViews>
  <sheetFormatPr baseColWidth="10" defaultColWidth="8.796875" defaultRowHeight="13" x14ac:dyDescent="0.15"/>
  <cols>
    <col min="1" max="1" width="18.59765625" style="17" customWidth="1"/>
    <col min="2" max="2" width="5.59765625" style="17" customWidth="1"/>
    <col min="3" max="3" width="6.19921875" style="17" customWidth="1"/>
    <col min="4" max="4" width="5.59765625" style="17" customWidth="1"/>
    <col min="5" max="5" width="5.796875" style="17" customWidth="1"/>
    <col min="6" max="6" width="5.3984375" style="17" customWidth="1"/>
    <col min="7" max="7" width="5.59765625" style="17" customWidth="1"/>
    <col min="8" max="8" width="5.3984375" style="17" customWidth="1"/>
    <col min="9" max="9" width="5.59765625" style="17" customWidth="1"/>
    <col min="10" max="10" width="5.796875" style="17" customWidth="1"/>
    <col min="11" max="11" width="6.19921875" style="17" customWidth="1"/>
    <col min="12" max="12" width="6.3984375" style="17" customWidth="1"/>
    <col min="13" max="13" width="5.3984375" style="17" customWidth="1"/>
    <col min="14" max="14" width="5.59765625" style="17" customWidth="1"/>
    <col min="15" max="15" width="5.796875" style="17" customWidth="1"/>
    <col min="16" max="16" width="5.59765625" style="17" customWidth="1"/>
    <col min="17" max="18" width="6" style="17" customWidth="1"/>
    <col min="19" max="19" width="6.59765625" style="17" customWidth="1"/>
    <col min="20" max="20" width="6.3984375" style="17" customWidth="1"/>
    <col min="21" max="21" width="8.796875" style="17"/>
    <col min="22" max="22" width="7.19921875" style="17" customWidth="1"/>
    <col min="23" max="16384" width="8.796875" style="17"/>
  </cols>
  <sheetData>
    <row r="1" spans="1:22" ht="20" x14ac:dyDescent="0.2">
      <c r="A1" s="15"/>
      <c r="B1" s="16" t="s">
        <v>50</v>
      </c>
    </row>
    <row r="2" spans="1:22" x14ac:dyDescent="0.15">
      <c r="A2" s="18"/>
      <c r="B2" s="86" t="s">
        <v>60</v>
      </c>
      <c r="E2" s="82"/>
      <c r="O2" s="19" t="s">
        <v>48</v>
      </c>
    </row>
    <row r="3" spans="1:22" ht="13.25" customHeight="1" x14ac:dyDescent="0.15">
      <c r="A3" s="103"/>
      <c r="B3" s="20"/>
      <c r="O3" s="19" t="s">
        <v>52</v>
      </c>
    </row>
    <row r="4" spans="1:22" x14ac:dyDescent="0.15">
      <c r="A4" s="103"/>
      <c r="B4" s="19" t="s">
        <v>33</v>
      </c>
      <c r="J4" s="21" t="s">
        <v>34</v>
      </c>
      <c r="N4" s="75"/>
    </row>
    <row r="5" spans="1:22" ht="22.25" customHeight="1" x14ac:dyDescent="0.15">
      <c r="A5" s="104"/>
      <c r="B5" s="106" t="s">
        <v>35</v>
      </c>
      <c r="C5" s="106"/>
      <c r="D5" s="106" t="s">
        <v>36</v>
      </c>
      <c r="E5" s="106"/>
      <c r="F5" s="106" t="s">
        <v>37</v>
      </c>
      <c r="G5" s="106"/>
      <c r="H5" s="101" t="s">
        <v>38</v>
      </c>
      <c r="I5" s="102"/>
      <c r="J5" s="107" t="s">
        <v>58</v>
      </c>
      <c r="K5" s="107"/>
      <c r="L5" s="107"/>
      <c r="M5" s="107" t="s">
        <v>59</v>
      </c>
      <c r="N5" s="107"/>
      <c r="O5" s="107"/>
      <c r="P5" s="108" t="s">
        <v>39</v>
      </c>
      <c r="Q5" s="108"/>
      <c r="R5" s="108"/>
      <c r="S5" s="109" t="s">
        <v>40</v>
      </c>
      <c r="T5" s="110"/>
    </row>
    <row r="6" spans="1:22" ht="22.25" customHeight="1" x14ac:dyDescent="0.15">
      <c r="A6" s="105"/>
      <c r="B6" s="22" t="s">
        <v>10</v>
      </c>
      <c r="C6" s="22" t="s">
        <v>41</v>
      </c>
      <c r="D6" s="22" t="s">
        <v>10</v>
      </c>
      <c r="E6" s="22" t="s">
        <v>41</v>
      </c>
      <c r="F6" s="22" t="s">
        <v>10</v>
      </c>
      <c r="G6" s="22" t="s">
        <v>41</v>
      </c>
      <c r="H6" s="22" t="s">
        <v>10</v>
      </c>
      <c r="I6" s="22" t="s">
        <v>41</v>
      </c>
      <c r="J6" s="23" t="s">
        <v>10</v>
      </c>
      <c r="K6" s="23" t="s">
        <v>41</v>
      </c>
      <c r="L6" s="23" t="s">
        <v>42</v>
      </c>
      <c r="M6" s="23" t="s">
        <v>10</v>
      </c>
      <c r="N6" s="23" t="s">
        <v>41</v>
      </c>
      <c r="O6" s="23" t="s">
        <v>42</v>
      </c>
      <c r="P6" s="24" t="s">
        <v>10</v>
      </c>
      <c r="Q6" s="25" t="s">
        <v>41</v>
      </c>
      <c r="R6" s="25" t="s">
        <v>43</v>
      </c>
      <c r="S6" s="25" t="s">
        <v>10</v>
      </c>
      <c r="T6" s="25" t="s">
        <v>41</v>
      </c>
    </row>
    <row r="7" spans="1:22" x14ac:dyDescent="0.15">
      <c r="A7" s="26" t="s">
        <v>27</v>
      </c>
      <c r="B7" s="27">
        <v>128</v>
      </c>
      <c r="C7" s="28">
        <v>22.433333333333</v>
      </c>
      <c r="D7" s="27">
        <v>10</v>
      </c>
      <c r="E7" s="28">
        <v>1.4166666666659999</v>
      </c>
      <c r="F7" s="27">
        <v>0</v>
      </c>
      <c r="G7" s="28">
        <v>0</v>
      </c>
      <c r="H7" s="27">
        <v>1</v>
      </c>
      <c r="I7" s="28">
        <v>0.1</v>
      </c>
      <c r="J7" s="29">
        <f>B7+D7+F7+H7</f>
        <v>139</v>
      </c>
      <c r="K7" s="30">
        <f>C7+E7+G7+I7</f>
        <v>23.949999999999001</v>
      </c>
      <c r="L7" s="30">
        <f>K7*2</f>
        <v>47.899999999998002</v>
      </c>
      <c r="M7" s="29">
        <v>137</v>
      </c>
      <c r="N7" s="94">
        <v>22.75</v>
      </c>
      <c r="O7" s="31">
        <f>N7*2</f>
        <v>45.5</v>
      </c>
      <c r="P7" s="79">
        <f>J7-M7</f>
        <v>2</v>
      </c>
      <c r="Q7" s="32">
        <f t="shared" ref="Q7:R14" si="0">K7-N7</f>
        <v>1.199999999999001</v>
      </c>
      <c r="R7" s="32">
        <f t="shared" si="0"/>
        <v>2.399999999998002</v>
      </c>
      <c r="S7" s="33">
        <f>P7/M7</f>
        <v>1.4598540145985401E-2</v>
      </c>
      <c r="T7" s="33">
        <f t="shared" ref="T7:T11" si="1">Q7/N7</f>
        <v>5.2747252747208831E-2</v>
      </c>
    </row>
    <row r="8" spans="1:22" x14ac:dyDescent="0.15">
      <c r="A8" s="26" t="s">
        <v>28</v>
      </c>
      <c r="B8" s="27">
        <v>48</v>
      </c>
      <c r="C8" s="28">
        <v>10.233333333333</v>
      </c>
      <c r="D8" s="27">
        <v>10</v>
      </c>
      <c r="E8" s="28">
        <v>2.1666666666659999</v>
      </c>
      <c r="F8" s="27">
        <v>0</v>
      </c>
      <c r="G8" s="28">
        <v>0</v>
      </c>
      <c r="H8" s="27">
        <v>0</v>
      </c>
      <c r="I8" s="28">
        <v>0</v>
      </c>
      <c r="J8" s="29">
        <f t="shared" ref="J8:K13" si="2">B8+D8+F8+H8</f>
        <v>58</v>
      </c>
      <c r="K8" s="30">
        <f t="shared" si="2"/>
        <v>12.399999999999</v>
      </c>
      <c r="L8" s="30">
        <f>K8*2</f>
        <v>24.799999999998001</v>
      </c>
      <c r="M8" s="29">
        <v>44</v>
      </c>
      <c r="N8" s="30">
        <v>9.8000000000000007</v>
      </c>
      <c r="O8" s="31">
        <f>N8*2</f>
        <v>19.600000000000001</v>
      </c>
      <c r="P8" s="80">
        <f t="shared" ref="P8:P14" si="3">J8-M8</f>
        <v>14</v>
      </c>
      <c r="Q8" s="34">
        <f t="shared" si="0"/>
        <v>2.5999999999989996</v>
      </c>
      <c r="R8" s="34">
        <f t="shared" si="0"/>
        <v>5.1999999999979991</v>
      </c>
      <c r="S8" s="35">
        <f t="shared" ref="S8:T14" si="4">P8/M8</f>
        <v>0.31818181818181818</v>
      </c>
      <c r="T8" s="35">
        <f t="shared" si="1"/>
        <v>0.26530612244887747</v>
      </c>
    </row>
    <row r="9" spans="1:22" x14ac:dyDescent="0.15">
      <c r="A9" s="26" t="s">
        <v>29</v>
      </c>
      <c r="B9" s="27">
        <v>56</v>
      </c>
      <c r="C9" s="28">
        <v>12.833333333333</v>
      </c>
      <c r="D9" s="27">
        <v>44</v>
      </c>
      <c r="E9" s="28">
        <v>10.316666666666</v>
      </c>
      <c r="F9" s="27">
        <v>0</v>
      </c>
      <c r="G9" s="28">
        <v>0</v>
      </c>
      <c r="H9" s="27">
        <v>0</v>
      </c>
      <c r="I9" s="28">
        <v>0</v>
      </c>
      <c r="J9" s="29">
        <f t="shared" si="2"/>
        <v>100</v>
      </c>
      <c r="K9" s="30">
        <f t="shared" si="2"/>
        <v>23.149999999999</v>
      </c>
      <c r="L9" s="30">
        <f t="shared" ref="L9:L14" si="5">K9*2</f>
        <v>46.299999999998001</v>
      </c>
      <c r="M9" s="29">
        <v>119</v>
      </c>
      <c r="N9" s="30">
        <v>23.033333333333001</v>
      </c>
      <c r="O9" s="31">
        <f t="shared" ref="O9:O14" si="6">N9*2</f>
        <v>46.066666666666002</v>
      </c>
      <c r="P9" s="80">
        <f t="shared" si="3"/>
        <v>-19</v>
      </c>
      <c r="Q9" s="34">
        <f t="shared" si="0"/>
        <v>0.11666666666599923</v>
      </c>
      <c r="R9" s="34">
        <f t="shared" si="0"/>
        <v>0.23333333333199846</v>
      </c>
      <c r="S9" s="35">
        <f t="shared" si="4"/>
        <v>-0.15966386554621848</v>
      </c>
      <c r="T9" s="35">
        <f t="shared" si="1"/>
        <v>5.065123010101342E-3</v>
      </c>
    </row>
    <row r="10" spans="1:22" x14ac:dyDescent="0.15">
      <c r="A10" s="26" t="s">
        <v>30</v>
      </c>
      <c r="B10" s="27">
        <v>21</v>
      </c>
      <c r="C10" s="28">
        <v>5.9</v>
      </c>
      <c r="D10" s="27">
        <v>12</v>
      </c>
      <c r="E10" s="28">
        <v>2.5333333333330001</v>
      </c>
      <c r="F10" s="27">
        <v>0</v>
      </c>
      <c r="G10" s="28">
        <v>0</v>
      </c>
      <c r="H10" s="27">
        <v>0</v>
      </c>
      <c r="I10" s="28">
        <v>0</v>
      </c>
      <c r="J10" s="29">
        <f t="shared" si="2"/>
        <v>33</v>
      </c>
      <c r="K10" s="30">
        <f t="shared" si="2"/>
        <v>8.4333333333329996</v>
      </c>
      <c r="L10" s="30">
        <f t="shared" si="5"/>
        <v>16.866666666665999</v>
      </c>
      <c r="M10" s="29">
        <v>39</v>
      </c>
      <c r="N10" s="30">
        <v>8.0666666666660003</v>
      </c>
      <c r="O10" s="31">
        <f t="shared" si="6"/>
        <v>16.133333333332001</v>
      </c>
      <c r="P10" s="80">
        <f t="shared" si="3"/>
        <v>-6</v>
      </c>
      <c r="Q10" s="34">
        <f t="shared" si="0"/>
        <v>0.36666666666699932</v>
      </c>
      <c r="R10" s="34">
        <f t="shared" si="0"/>
        <v>0.73333333333399864</v>
      </c>
      <c r="S10" s="35">
        <f t="shared" si="4"/>
        <v>-0.15384615384615385</v>
      </c>
      <c r="T10" s="35">
        <f t="shared" si="1"/>
        <v>4.5454545454590448E-2</v>
      </c>
      <c r="V10" s="93"/>
    </row>
    <row r="11" spans="1:22" s="78" customFormat="1" x14ac:dyDescent="0.15">
      <c r="A11" s="26" t="s">
        <v>47</v>
      </c>
      <c r="B11" s="27">
        <v>12</v>
      </c>
      <c r="C11" s="28">
        <v>3.2</v>
      </c>
      <c r="D11" s="27">
        <v>0</v>
      </c>
      <c r="E11" s="28">
        <v>0</v>
      </c>
      <c r="F11" s="27">
        <v>0</v>
      </c>
      <c r="G11" s="28">
        <v>0</v>
      </c>
      <c r="H11" s="27">
        <v>0</v>
      </c>
      <c r="I11" s="28">
        <v>0</v>
      </c>
      <c r="J11" s="29">
        <f t="shared" si="2"/>
        <v>12</v>
      </c>
      <c r="K11" s="30">
        <f t="shared" si="2"/>
        <v>3.2</v>
      </c>
      <c r="L11" s="30">
        <f t="shared" si="5"/>
        <v>6.4</v>
      </c>
      <c r="M11" s="29">
        <v>14</v>
      </c>
      <c r="N11" s="30">
        <v>3.7333333333329999</v>
      </c>
      <c r="O11" s="31">
        <v>0</v>
      </c>
      <c r="P11" s="80">
        <f>J11-M11</f>
        <v>-2</v>
      </c>
      <c r="Q11" s="34">
        <f t="shared" si="0"/>
        <v>-0.5333333333329997</v>
      </c>
      <c r="R11" s="34">
        <f t="shared" si="0"/>
        <v>6.4</v>
      </c>
      <c r="S11" s="35">
        <f t="shared" si="4"/>
        <v>-0.14285714285714285</v>
      </c>
      <c r="T11" s="35">
        <f t="shared" si="1"/>
        <v>-0.14285714285706624</v>
      </c>
    </row>
    <row r="12" spans="1:22" x14ac:dyDescent="0.15">
      <c r="A12" s="26" t="s">
        <v>31</v>
      </c>
      <c r="B12" s="27">
        <v>0</v>
      </c>
      <c r="C12" s="28">
        <v>0.166666666666</v>
      </c>
      <c r="D12" s="27">
        <v>0</v>
      </c>
      <c r="E12" s="28">
        <v>6.6666666666000005E-2</v>
      </c>
      <c r="F12" s="27">
        <v>0</v>
      </c>
      <c r="G12" s="28">
        <v>0</v>
      </c>
      <c r="H12" s="27">
        <v>0</v>
      </c>
      <c r="I12" s="28">
        <v>0</v>
      </c>
      <c r="J12" s="29">
        <f t="shared" si="2"/>
        <v>0</v>
      </c>
      <c r="K12" s="30">
        <f t="shared" si="2"/>
        <v>0.23333333333200001</v>
      </c>
      <c r="L12" s="30">
        <f t="shared" si="5"/>
        <v>0.46666666666400003</v>
      </c>
      <c r="M12" s="29">
        <v>0</v>
      </c>
      <c r="N12" s="30">
        <v>0.4</v>
      </c>
      <c r="O12" s="31">
        <f t="shared" si="6"/>
        <v>0.8</v>
      </c>
      <c r="P12" s="80">
        <f>J12-M12</f>
        <v>0</v>
      </c>
      <c r="Q12" s="34">
        <f t="shared" si="0"/>
        <v>-0.16666666666800001</v>
      </c>
      <c r="R12" s="34">
        <f t="shared" si="0"/>
        <v>-0.33333333333600002</v>
      </c>
      <c r="S12" s="35">
        <v>0</v>
      </c>
      <c r="T12" s="35">
        <f>Q12/N12</f>
        <v>-0.41666666667000002</v>
      </c>
      <c r="V12" s="36"/>
    </row>
    <row r="13" spans="1:22" x14ac:dyDescent="0.15">
      <c r="A13" s="26" t="s">
        <v>44</v>
      </c>
      <c r="B13" s="27">
        <v>0</v>
      </c>
      <c r="C13" s="28">
        <v>0</v>
      </c>
      <c r="D13" s="27">
        <v>0</v>
      </c>
      <c r="E13" s="28">
        <v>0</v>
      </c>
      <c r="F13" s="27">
        <v>0</v>
      </c>
      <c r="G13" s="28">
        <v>0</v>
      </c>
      <c r="H13" s="27">
        <v>0</v>
      </c>
      <c r="I13" s="28">
        <v>0</v>
      </c>
      <c r="J13" s="29">
        <f t="shared" si="2"/>
        <v>0</v>
      </c>
      <c r="K13" s="37">
        <f t="shared" si="2"/>
        <v>0</v>
      </c>
      <c r="L13" s="37">
        <f t="shared" si="5"/>
        <v>0</v>
      </c>
      <c r="M13" s="38">
        <v>0</v>
      </c>
      <c r="N13" s="37">
        <v>0</v>
      </c>
      <c r="O13" s="39">
        <f t="shared" si="6"/>
        <v>0</v>
      </c>
      <c r="P13" s="80">
        <f t="shared" si="3"/>
        <v>0</v>
      </c>
      <c r="Q13" s="34">
        <f t="shared" si="0"/>
        <v>0</v>
      </c>
      <c r="R13" s="34">
        <f t="shared" si="0"/>
        <v>0</v>
      </c>
      <c r="S13" s="35">
        <v>0</v>
      </c>
      <c r="T13" s="35">
        <v>0</v>
      </c>
    </row>
    <row r="14" spans="1:22" x14ac:dyDescent="0.15">
      <c r="A14" s="40" t="s">
        <v>12</v>
      </c>
      <c r="B14" s="41">
        <f>SUM(B7:B13)</f>
        <v>265</v>
      </c>
      <c r="C14" s="42">
        <f>SUM(C7:C13)</f>
        <v>54.76666666666501</v>
      </c>
      <c r="D14" s="41">
        <f t="shared" ref="D14:N14" si="7">SUM(D7:D13)</f>
        <v>76</v>
      </c>
      <c r="E14" s="42">
        <f t="shared" si="7"/>
        <v>16.499999999996998</v>
      </c>
      <c r="F14" s="41">
        <f t="shared" si="7"/>
        <v>0</v>
      </c>
      <c r="G14" s="42">
        <f t="shared" si="7"/>
        <v>0</v>
      </c>
      <c r="H14" s="41">
        <f t="shared" si="7"/>
        <v>1</v>
      </c>
      <c r="I14" s="42">
        <f t="shared" si="7"/>
        <v>0.1</v>
      </c>
      <c r="J14" s="43">
        <f t="shared" si="7"/>
        <v>342</v>
      </c>
      <c r="K14" s="44">
        <f t="shared" si="7"/>
        <v>71.366666666661999</v>
      </c>
      <c r="L14" s="44">
        <f t="shared" si="5"/>
        <v>142.733333333324</v>
      </c>
      <c r="M14" s="43">
        <f>SUM(M7:M13)</f>
        <v>353</v>
      </c>
      <c r="N14" s="44">
        <f t="shared" si="7"/>
        <v>67.78333333333201</v>
      </c>
      <c r="O14" s="45">
        <f t="shared" si="6"/>
        <v>135.56666666666402</v>
      </c>
      <c r="P14" s="46">
        <f t="shared" si="3"/>
        <v>-11</v>
      </c>
      <c r="Q14" s="47">
        <f t="shared" si="0"/>
        <v>3.583333333329989</v>
      </c>
      <c r="R14" s="47">
        <f t="shared" si="0"/>
        <v>7.1666666666599781</v>
      </c>
      <c r="S14" s="48">
        <f t="shared" si="4"/>
        <v>-3.1161473087818695E-2</v>
      </c>
      <c r="T14" s="48">
        <f t="shared" si="4"/>
        <v>5.2864519301648275E-2</v>
      </c>
    </row>
    <row r="15" spans="1:22" x14ac:dyDescent="0.15">
      <c r="A15" s="87">
        <v>43367</v>
      </c>
      <c r="B15" s="49"/>
      <c r="C15" s="50"/>
      <c r="K15" s="77"/>
      <c r="L15" s="66"/>
      <c r="M15" s="77"/>
      <c r="N15" s="76"/>
      <c r="O15" s="66"/>
    </row>
    <row r="16" spans="1:22" x14ac:dyDescent="0.15">
      <c r="C16" s="51"/>
      <c r="N16" s="51"/>
    </row>
    <row r="17" spans="1:20" x14ac:dyDescent="0.15">
      <c r="J17" s="52" t="s">
        <v>53</v>
      </c>
      <c r="K17" s="20"/>
      <c r="L17" s="20"/>
    </row>
    <row r="18" spans="1:20" ht="22.25" customHeight="1" x14ac:dyDescent="0.15">
      <c r="E18" s="20"/>
      <c r="J18" s="111" t="s">
        <v>58</v>
      </c>
      <c r="K18" s="111"/>
      <c r="L18" s="111"/>
      <c r="M18" s="112" t="s">
        <v>51</v>
      </c>
      <c r="N18" s="113"/>
      <c r="O18" s="114"/>
      <c r="P18" s="115" t="s">
        <v>39</v>
      </c>
      <c r="Q18" s="116"/>
      <c r="R18" s="116"/>
      <c r="S18" s="116" t="s">
        <v>40</v>
      </c>
      <c r="T18" s="116"/>
    </row>
    <row r="19" spans="1:20" ht="22.25" customHeight="1" x14ac:dyDescent="0.15">
      <c r="J19" s="53" t="s">
        <v>10</v>
      </c>
      <c r="K19" s="53" t="s">
        <v>41</v>
      </c>
      <c r="L19" s="53" t="s">
        <v>42</v>
      </c>
      <c r="M19" s="54" t="s">
        <v>10</v>
      </c>
      <c r="N19" s="54" t="s">
        <v>41</v>
      </c>
      <c r="O19" s="55" t="s">
        <v>42</v>
      </c>
      <c r="P19" s="56" t="s">
        <v>10</v>
      </c>
      <c r="Q19" s="56" t="s">
        <v>41</v>
      </c>
      <c r="R19" s="56" t="s">
        <v>43</v>
      </c>
      <c r="S19" s="56" t="s">
        <v>10</v>
      </c>
      <c r="T19" s="56" t="s">
        <v>41</v>
      </c>
    </row>
    <row r="20" spans="1:20" x14ac:dyDescent="0.15">
      <c r="D20" s="57" t="s">
        <v>27</v>
      </c>
      <c r="E20" s="58"/>
      <c r="F20" s="58"/>
      <c r="G20" s="58"/>
      <c r="H20" s="58"/>
      <c r="I20" s="58"/>
      <c r="J20" s="59">
        <v>139</v>
      </c>
      <c r="K20" s="60">
        <v>23.949999999999005</v>
      </c>
      <c r="L20" s="60">
        <f>K20*2</f>
        <v>47.899999999998009</v>
      </c>
      <c r="M20" s="61">
        <v>137</v>
      </c>
      <c r="N20" s="60">
        <v>22.75</v>
      </c>
      <c r="O20" s="62">
        <v>45.5</v>
      </c>
      <c r="P20" s="81">
        <f>J20-M20</f>
        <v>2</v>
      </c>
      <c r="Q20" s="63">
        <f t="shared" ref="Q20:R27" si="8">K20-N20</f>
        <v>1.1999999999990045</v>
      </c>
      <c r="R20" s="63">
        <f t="shared" si="8"/>
        <v>2.3999999999980091</v>
      </c>
      <c r="S20" s="64">
        <f>P20/M20</f>
        <v>1.4598540145985401E-2</v>
      </c>
      <c r="T20" s="64">
        <f t="shared" ref="T20:T24" si="9">Q20/N20</f>
        <v>5.2747252747208991E-2</v>
      </c>
    </row>
    <row r="21" spans="1:20" x14ac:dyDescent="0.15">
      <c r="D21" s="57" t="s">
        <v>28</v>
      </c>
      <c r="E21" s="58"/>
      <c r="F21" s="58"/>
      <c r="G21" s="58"/>
      <c r="H21" s="58"/>
      <c r="I21" s="58"/>
      <c r="J21" s="59">
        <v>58</v>
      </c>
      <c r="K21" s="60">
        <v>12.399999999999</v>
      </c>
      <c r="L21" s="60">
        <f t="shared" ref="L21:L26" si="10">K21*2</f>
        <v>24.799999999998001</v>
      </c>
      <c r="M21" s="61">
        <v>44</v>
      </c>
      <c r="N21" s="60">
        <v>9.7999999999990006</v>
      </c>
      <c r="O21" s="62">
        <v>19.599999999998001</v>
      </c>
      <c r="P21" s="81">
        <f t="shared" ref="P21:P27" si="11">J21-M21</f>
        <v>14</v>
      </c>
      <c r="Q21" s="63">
        <f t="shared" si="8"/>
        <v>2.5999999999999996</v>
      </c>
      <c r="R21" s="63">
        <f t="shared" si="8"/>
        <v>5.1999999999999993</v>
      </c>
      <c r="S21" s="64">
        <f t="shared" ref="S21:T27" si="12">P21/M21</f>
        <v>0.31818181818181818</v>
      </c>
      <c r="T21" s="64">
        <f t="shared" si="9"/>
        <v>0.26530612244900659</v>
      </c>
    </row>
    <row r="22" spans="1:20" x14ac:dyDescent="0.15">
      <c r="D22" s="57" t="s">
        <v>29</v>
      </c>
      <c r="E22" s="58"/>
      <c r="F22" s="58"/>
      <c r="G22" s="58"/>
      <c r="H22" s="58"/>
      <c r="I22" s="58"/>
      <c r="J22" s="59">
        <v>100</v>
      </c>
      <c r="K22" s="60">
        <v>23.149999999999</v>
      </c>
      <c r="L22" s="60">
        <f t="shared" si="10"/>
        <v>46.299999999998001</v>
      </c>
      <c r="M22" s="61">
        <v>119</v>
      </c>
      <c r="N22" s="60">
        <v>23.033333333332997</v>
      </c>
      <c r="O22" s="62">
        <v>46.066666666665995</v>
      </c>
      <c r="P22" s="81">
        <f t="shared" si="11"/>
        <v>-19</v>
      </c>
      <c r="Q22" s="63">
        <f t="shared" si="8"/>
        <v>0.11666666666600278</v>
      </c>
      <c r="R22" s="63">
        <f t="shared" si="8"/>
        <v>0.23333333333200557</v>
      </c>
      <c r="S22" s="64">
        <f t="shared" si="12"/>
        <v>-0.15966386554621848</v>
      </c>
      <c r="T22" s="64">
        <f t="shared" si="9"/>
        <v>5.0651230101014973E-3</v>
      </c>
    </row>
    <row r="23" spans="1:20" x14ac:dyDescent="0.15">
      <c r="A23" s="65" t="s">
        <v>45</v>
      </c>
      <c r="D23" s="57" t="s">
        <v>30</v>
      </c>
      <c r="E23" s="58"/>
      <c r="F23" s="58"/>
      <c r="G23" s="58"/>
      <c r="H23" s="58"/>
      <c r="I23" s="58"/>
      <c r="J23" s="59">
        <v>33</v>
      </c>
      <c r="K23" s="60">
        <v>8.4333333333329996</v>
      </c>
      <c r="L23" s="60">
        <f t="shared" si="10"/>
        <v>16.866666666665999</v>
      </c>
      <c r="M23" s="61">
        <v>39</v>
      </c>
      <c r="N23" s="60">
        <v>8.0666666666660003</v>
      </c>
      <c r="O23" s="62">
        <v>16.133333333332001</v>
      </c>
      <c r="P23" s="81">
        <f t="shared" si="11"/>
        <v>-6</v>
      </c>
      <c r="Q23" s="63">
        <f t="shared" si="8"/>
        <v>0.36666666666699932</v>
      </c>
      <c r="R23" s="63">
        <f t="shared" si="8"/>
        <v>0.73333333333399864</v>
      </c>
      <c r="S23" s="64">
        <f t="shared" si="12"/>
        <v>-0.15384615384615385</v>
      </c>
      <c r="T23" s="64">
        <f t="shared" si="9"/>
        <v>4.5454545454590448E-2</v>
      </c>
    </row>
    <row r="24" spans="1:20" s="78" customFormat="1" x14ac:dyDescent="0.15">
      <c r="A24" s="65"/>
      <c r="D24" s="57" t="s">
        <v>47</v>
      </c>
      <c r="E24" s="58"/>
      <c r="F24" s="58"/>
      <c r="G24" s="58"/>
      <c r="H24" s="58"/>
      <c r="I24" s="58"/>
      <c r="J24" s="59">
        <v>12</v>
      </c>
      <c r="K24" s="60">
        <v>3.2</v>
      </c>
      <c r="L24" s="60">
        <f t="shared" si="10"/>
        <v>6.4</v>
      </c>
      <c r="M24" s="61">
        <v>14</v>
      </c>
      <c r="N24" s="60">
        <v>3.7333333333330003</v>
      </c>
      <c r="O24" s="62">
        <v>7.4666666666660007</v>
      </c>
      <c r="P24" s="81">
        <f t="shared" si="11"/>
        <v>-2</v>
      </c>
      <c r="Q24" s="63">
        <f t="shared" si="8"/>
        <v>-0.53333333333300015</v>
      </c>
      <c r="R24" s="63">
        <f t="shared" si="8"/>
        <v>-1.0666666666660003</v>
      </c>
      <c r="S24" s="64">
        <f t="shared" si="12"/>
        <v>-0.14285714285714285</v>
      </c>
      <c r="T24" s="64">
        <f t="shared" si="9"/>
        <v>-0.14285714285706635</v>
      </c>
    </row>
    <row r="25" spans="1:20" x14ac:dyDescent="0.15">
      <c r="A25" s="65" t="s">
        <v>46</v>
      </c>
      <c r="D25" s="57" t="s">
        <v>31</v>
      </c>
      <c r="E25" s="58"/>
      <c r="F25" s="58"/>
      <c r="G25" s="58"/>
      <c r="H25" s="58"/>
      <c r="I25" s="58"/>
      <c r="J25" s="59">
        <v>0</v>
      </c>
      <c r="K25" s="60">
        <v>0.23333333333200001</v>
      </c>
      <c r="L25" s="60">
        <f t="shared" si="10"/>
        <v>0.46666666666400003</v>
      </c>
      <c r="M25" s="61">
        <v>0</v>
      </c>
      <c r="N25" s="60">
        <v>0.4</v>
      </c>
      <c r="O25" s="62">
        <v>0.8</v>
      </c>
      <c r="P25" s="81">
        <f t="shared" si="11"/>
        <v>0</v>
      </c>
      <c r="Q25" s="63">
        <f t="shared" si="8"/>
        <v>-0.16666666666800001</v>
      </c>
      <c r="R25" s="63">
        <f t="shared" si="8"/>
        <v>-0.33333333333600002</v>
      </c>
      <c r="S25" s="64">
        <v>0</v>
      </c>
      <c r="T25" s="64">
        <f t="shared" si="12"/>
        <v>-0.41666666667000002</v>
      </c>
    </row>
    <row r="26" spans="1:20" x14ac:dyDescent="0.15">
      <c r="A26" s="65" t="s">
        <v>54</v>
      </c>
      <c r="D26" s="57" t="s">
        <v>44</v>
      </c>
      <c r="E26" s="58"/>
      <c r="F26" s="58"/>
      <c r="G26" s="58"/>
      <c r="H26" s="58"/>
      <c r="I26" s="58"/>
      <c r="J26" s="59">
        <v>0</v>
      </c>
      <c r="K26" s="60">
        <v>0</v>
      </c>
      <c r="L26" s="60">
        <f t="shared" si="10"/>
        <v>0</v>
      </c>
      <c r="M26" s="61">
        <v>0</v>
      </c>
      <c r="N26" s="60">
        <v>0</v>
      </c>
      <c r="O26" s="62">
        <v>0</v>
      </c>
      <c r="P26" s="81">
        <f t="shared" si="11"/>
        <v>0</v>
      </c>
      <c r="Q26" s="63">
        <f t="shared" si="8"/>
        <v>0</v>
      </c>
      <c r="R26" s="63">
        <f t="shared" si="8"/>
        <v>0</v>
      </c>
      <c r="S26" s="64">
        <v>0</v>
      </c>
      <c r="T26" s="64">
        <v>0</v>
      </c>
    </row>
    <row r="27" spans="1:20" x14ac:dyDescent="0.15">
      <c r="A27" s="66"/>
      <c r="D27" s="57" t="s">
        <v>12</v>
      </c>
      <c r="E27" s="58"/>
      <c r="F27" s="58"/>
      <c r="G27" s="58"/>
      <c r="H27" s="58"/>
      <c r="I27" s="58"/>
      <c r="J27" s="67">
        <f t="shared" ref="J27:O27" si="13">SUM(J20:J26)</f>
        <v>342</v>
      </c>
      <c r="K27" s="68">
        <f t="shared" si="13"/>
        <v>71.366666666661999</v>
      </c>
      <c r="L27" s="68">
        <f t="shared" si="13"/>
        <v>142.733333333324</v>
      </c>
      <c r="M27" s="67">
        <f t="shared" si="13"/>
        <v>353</v>
      </c>
      <c r="N27" s="68">
        <f t="shared" si="13"/>
        <v>67.783333333331001</v>
      </c>
      <c r="O27" s="85">
        <f t="shared" si="13"/>
        <v>135.566666666662</v>
      </c>
      <c r="P27" s="69">
        <f t="shared" si="11"/>
        <v>-11</v>
      </c>
      <c r="Q27" s="70">
        <f t="shared" si="8"/>
        <v>3.583333333330998</v>
      </c>
      <c r="R27" s="69">
        <f t="shared" si="8"/>
        <v>7.166666666661996</v>
      </c>
      <c r="S27" s="71">
        <f t="shared" si="12"/>
        <v>-3.1161473087818695E-2</v>
      </c>
      <c r="T27" s="71">
        <f t="shared" si="12"/>
        <v>5.2864519301663949E-2</v>
      </c>
    </row>
  </sheetData>
  <mergeCells count="14">
    <mergeCell ref="J5:L5"/>
    <mergeCell ref="M5:O5"/>
    <mergeCell ref="P5:R5"/>
    <mergeCell ref="S5:T5"/>
    <mergeCell ref="J18:L18"/>
    <mergeCell ref="M18:O18"/>
    <mergeCell ref="P18:R18"/>
    <mergeCell ref="S18:T18"/>
    <mergeCell ref="H5:I5"/>
    <mergeCell ref="A3:A4"/>
    <mergeCell ref="A5:A6"/>
    <mergeCell ref="B5:C5"/>
    <mergeCell ref="D5:E5"/>
    <mergeCell ref="F5:G5"/>
  </mergeCells>
  <pageMargins left="0.35" right="0.23" top="0.24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Microsoft Office User</cp:lastModifiedBy>
  <cp:lastPrinted>2016-06-15T14:37:55Z</cp:lastPrinted>
  <dcterms:created xsi:type="dcterms:W3CDTF">2015-12-11T15:22:17Z</dcterms:created>
  <dcterms:modified xsi:type="dcterms:W3CDTF">2018-09-25T15:06:05Z</dcterms:modified>
</cp:coreProperties>
</file>