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98KMBPT2\"/>
    </mc:Choice>
  </mc:AlternateContent>
  <bookViews>
    <workbookView xWindow="0" yWindow="0" windowWidth="20160" windowHeight="8256" activeTab="1"/>
  </bookViews>
  <sheets>
    <sheet name="ODS Countable" sheetId="1" r:id="rId1"/>
    <sheet name="Traditional" sheetId="3" r:id="rId2"/>
  </sheets>
  <calcPr calcId="162913"/>
  <webPublishing codePage="1252"/>
</workbook>
</file>

<file path=xl/calcChain.xml><?xml version="1.0" encoding="utf-8"?>
<calcChain xmlns="http://schemas.openxmlformats.org/spreadsheetml/2006/main">
  <c r="O24" i="3" l="1"/>
  <c r="Q24" i="3" s="1"/>
  <c r="J7" i="3" l="1"/>
  <c r="J8" i="3"/>
  <c r="J9" i="3"/>
  <c r="J10" i="3"/>
  <c r="J11" i="3"/>
  <c r="J12" i="3"/>
  <c r="J13" i="3"/>
  <c r="D26" i="1" l="1"/>
  <c r="F26" i="1"/>
  <c r="H26" i="1"/>
  <c r="J26" i="1"/>
  <c r="L26" i="1"/>
  <c r="N26" i="1"/>
  <c r="M14" i="3" l="1"/>
  <c r="K7" i="3" l="1"/>
  <c r="K12" i="3"/>
  <c r="K8" i="3"/>
  <c r="K11" i="3"/>
  <c r="K13" i="3"/>
  <c r="K9" i="3"/>
  <c r="K10" i="3"/>
  <c r="F14" i="3" l="1"/>
  <c r="O26" i="3" l="1"/>
  <c r="Q26" i="3" s="1"/>
  <c r="N26" i="3"/>
  <c r="P26" i="3" s="1"/>
  <c r="N13" i="3" l="1"/>
  <c r="P13" i="3" s="1"/>
  <c r="O13" i="3"/>
  <c r="Q13" i="3" s="1"/>
  <c r="M27" i="3" l="1"/>
  <c r="L27" i="3"/>
  <c r="K27" i="3"/>
  <c r="J27" i="3"/>
  <c r="O23" i="3"/>
  <c r="Q23" i="3" s="1"/>
  <c r="N23" i="3"/>
  <c r="P23" i="3" s="1"/>
  <c r="O22" i="3"/>
  <c r="Q22" i="3" s="1"/>
  <c r="N22" i="3"/>
  <c r="P22" i="3" s="1"/>
  <c r="N24" i="3"/>
  <c r="P24" i="3" s="1"/>
  <c r="O21" i="3"/>
  <c r="Q21" i="3" s="1"/>
  <c r="N21" i="3"/>
  <c r="P21" i="3" s="1"/>
  <c r="O25" i="3"/>
  <c r="Q25" i="3" s="1"/>
  <c r="N25" i="3"/>
  <c r="P25" i="3" s="1"/>
  <c r="O20" i="3"/>
  <c r="Q20" i="3" s="1"/>
  <c r="N20" i="3"/>
  <c r="P20" i="3" s="1"/>
  <c r="L14" i="3"/>
  <c r="I14" i="3"/>
  <c r="H14" i="3"/>
  <c r="G14" i="3"/>
  <c r="E14" i="3"/>
  <c r="D14" i="3"/>
  <c r="C14" i="3"/>
  <c r="B14" i="3"/>
  <c r="O10" i="3"/>
  <c r="Q10" i="3" s="1"/>
  <c r="N10" i="3"/>
  <c r="P10" i="3" s="1"/>
  <c r="O9" i="3"/>
  <c r="Q9" i="3" s="1"/>
  <c r="N9" i="3"/>
  <c r="N11" i="3"/>
  <c r="P11" i="3" s="1"/>
  <c r="N8" i="3"/>
  <c r="P8" i="3" s="1"/>
  <c r="N12" i="3"/>
  <c r="P12" i="3" s="1"/>
  <c r="O7" i="3"/>
  <c r="Q7" i="3" s="1"/>
  <c r="N7" i="3"/>
  <c r="P7" i="3" s="1"/>
  <c r="P9" i="3" l="1"/>
  <c r="N27" i="3"/>
  <c r="P27" i="3" s="1"/>
  <c r="O27" i="3"/>
  <c r="Q27" i="3" s="1"/>
  <c r="J14" i="3"/>
  <c r="N14" i="3" s="1"/>
  <c r="P14" i="3" s="1"/>
  <c r="O12" i="3"/>
  <c r="Q12" i="3" s="1"/>
  <c r="O8" i="3"/>
  <c r="Q8" i="3" s="1"/>
  <c r="K14" i="3"/>
  <c r="O11" i="3"/>
  <c r="Q11" i="3" s="1"/>
  <c r="O14" i="3" l="1"/>
  <c r="Q14" i="3" s="1"/>
  <c r="N15" i="1"/>
  <c r="L15" i="1"/>
  <c r="J15" i="1"/>
  <c r="H15" i="1"/>
  <c r="F15" i="1"/>
  <c r="D15" i="1"/>
</calcChain>
</file>

<file path=xl/sharedStrings.xml><?xml version="1.0" encoding="utf-8"?>
<sst xmlns="http://schemas.openxmlformats.org/spreadsheetml/2006/main" count="150" uniqueCount="56">
  <si>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</si>
  <si>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</si>
  <si>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</si>
  <si>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</si>
  <si>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</si>
  <si>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</si>
  <si>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</si>
  <si>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</si>
  <si>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</si>
  <si>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</si>
  <si>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</si>
  <si>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</si>
  <si>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</si>
  <si>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</si>
  <si>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</si>
  <si>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</si>
  <si>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</si>
  <si>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</si>
  <si>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</si>
  <si>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</si>
  <si>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</si>
  <si>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</si>
  <si>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</si>
  <si>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</si>
  <si>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</si>
  <si>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</si>
  <si>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</si>
  <si>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</si>
  <si>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</si>
  <si>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</si>
  <si>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</si>
  <si>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</si>
  <si>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</si>
  <si>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</si>
  <si>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</si>
  <si>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</si>
  <si>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</si>
  <si>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</si>
  <si>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</si>
  <si>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</si>
  <si>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</si>
  <si>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</si>
  <si>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</si>
  <si>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</si>
  <si>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</si>
  <si>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</si>
  <si>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</si>
  <si>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</si>
  <si>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 xml:space="preserve">TSJC 202020  Countable FTE </t>
  </si>
  <si>
    <t>202020 Fall 2019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</si>
  <si>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Fall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202020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Fall</t>
    </r>
    <r>
      <rPr>
        <b/>
        <sz val="9"/>
        <rFont val="Arial"/>
        <family val="2"/>
      </rPr>
      <t xml:space="preserve"> 201920</t>
    </r>
  </si>
  <si>
    <t>201920 All Residencies 28JAN2019</t>
  </si>
  <si>
    <t>01/06/2020</t>
  </si>
  <si>
    <t>202020 All Residencies 06JAN2020</t>
  </si>
  <si>
    <t>202020 All Residencies 06JAN20</t>
  </si>
  <si>
    <t>201920 All Residencies 07JAN19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</si>
</sst>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 d\,\ yyyy"/>
    <numFmt numFmtId="165" formatCode="#,##0.0"/>
    <numFmt numFmtId="166" formatCode="0.0%"/>
    <numFmt numFmtId="167" formatCode="mmm\ d\,\ yyyy;@"/>
    <numFmt numFmtId="168" formatCode="h\:mm\:ss\ AM/PM;@"/>
  </numFmts>
  <fonts count="3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0" xfId="0" applyNumberFormat="1" applyFont="1" applyFill="1" applyBorder="1" applyAlignment="1">
      <alignment horizontal="left" vertical="top"/>
    </xf>
    <xf numFmtId="49" fontId="20" fillId="8" borderId="21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/>
    <xf numFmtId="0" fontId="36" fillId="0" borderId="0" xfId="0" applyFont="1" applyAlignment="1"/>
    <xf numFmtId="0" fontId="37" fillId="0" borderId="0" xfId="0" applyFont="1" applyAlignment="1">
      <alignment vertical="center"/>
    </xf>
    <xf numFmtId="0" fontId="38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8" borderId="20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49" fontId="22" fillId="5" borderId="20" xfId="0" applyNumberFormat="1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</cellXfs>
  <cellStyles count="5">
    <cellStyle name="Normal" xfId="0" builtinId="0"/>
    <cellStyle name="Normal 2" xfId="3"/>
    <cellStyle name="Normal 3" xfId="2"/>
    <cellStyle name="Percent 2" xfId="1"/>
    <cellStyle name="Percent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427</c:v>
                </c:pt>
                <c:pt idx="1">
                  <c:v>150.833333333333</c:v>
                </c:pt>
                <c:pt idx="2" formatCode="#,##0">
                  <c:v>27</c:v>
                </c:pt>
                <c:pt idx="3">
                  <c:v>10.833333333333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97</c:v>
                </c:pt>
                <c:pt idx="1">
                  <c:v>33.966666666666001</c:v>
                </c:pt>
                <c:pt idx="2" formatCode="#,##0">
                  <c:v>17</c:v>
                </c:pt>
                <c:pt idx="3">
                  <c:v>5.0333333333330001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341</c:v>
                </c:pt>
                <c:pt idx="1">
                  <c:v>131.80000000000001</c:v>
                </c:pt>
                <c:pt idx="2" formatCode="#,##0">
                  <c:v>226</c:v>
                </c:pt>
                <c:pt idx="3">
                  <c:v>90.916666666666003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Traditional!$A$11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101</c:v>
                </c:pt>
                <c:pt idx="1">
                  <c:v>24.333333333333002</c:v>
                </c:pt>
                <c:pt idx="2" formatCode="#,##0">
                  <c:v>9</c:v>
                </c:pt>
                <c:pt idx="3">
                  <c:v>3.3666666666660001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26</c:v>
                </c:pt>
                <c:pt idx="1">
                  <c:v>8.1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214</c:v>
                </c:pt>
                <c:pt idx="1">
                  <c:v>35.916666666666003</c:v>
                </c:pt>
                <c:pt idx="2" formatCode="#,##0">
                  <c:v>1</c:v>
                </c:pt>
                <c:pt idx="3">
                  <c:v>0.83333333333299997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121</c:v>
                </c:pt>
                <c:pt idx="1">
                  <c:v>41.7</c:v>
                </c:pt>
                <c:pt idx="2" formatCode="#,##0">
                  <c:v>3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1234440</xdr:colOff>
      <xdr:row>27</xdr:row>
      <xdr:rowOff>53340</xdr:rowOff>
    </xdr:from>
    <xdr:to>
      <xdr:col>16</xdr:col>
      <xdr:colOff>342900</xdr:colOff>
      <xdr:row>39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A2" sqref="A2"/>
    </sheetView>
  </sheetViews>
  <sheetFormatPr defaultRowHeight="12.75" customHeight="1"/>
  <cols>
    <col min="1" max="1" width="13.88671875" customWidth="1"/>
    <col min="2" max="14" width="8.88671875" customWidth="1"/>
    <col min="15" max="15" width="6.33203125" bestFit="1" customWidth="1"/>
  </cols>
  <sheetData>
    <row r="1" spans="1:15" ht="24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11"/>
    </row>
    <row r="2" spans="1:15" ht="13.2">
      <c r="A2" s="1" t="s">
        <v>26</v>
      </c>
      <c r="B2" s="2" t="s">
        <v>49</v>
      </c>
      <c r="C2" s="11"/>
      <c r="D2" s="11"/>
      <c r="E2" s="11"/>
      <c r="F2" s="87"/>
      <c r="G2" s="85"/>
      <c r="H2" s="85"/>
      <c r="I2" s="84"/>
      <c r="J2" s="84"/>
      <c r="K2" s="85"/>
      <c r="L2" s="85"/>
      <c r="M2" s="85"/>
      <c r="N2" s="11"/>
      <c r="O2" s="11"/>
    </row>
    <row r="3" spans="1:15" ht="15">
      <c r="A3" s="1" t="s">
        <v>27</v>
      </c>
      <c r="B3" s="2" t="s">
        <v>1</v>
      </c>
      <c r="C3" s="11"/>
      <c r="D3" s="11"/>
      <c r="E3" s="11"/>
      <c r="F3" s="85"/>
      <c r="G3" s="86"/>
      <c r="H3" s="85"/>
      <c r="I3" s="84"/>
      <c r="J3" s="84"/>
      <c r="K3" s="85"/>
      <c r="L3" s="85"/>
      <c r="M3" s="85"/>
      <c r="N3" s="11"/>
      <c r="O3" s="11"/>
    </row>
    <row r="4" spans="1:15" ht="12.75" customHeight="1">
      <c r="A4" s="65">
        <v>43836</v>
      </c>
      <c r="B4" s="11"/>
      <c r="C4" s="11"/>
      <c r="D4" s="11"/>
      <c r="E4" s="11"/>
      <c r="F4" s="85"/>
      <c r="G4" s="85"/>
      <c r="H4" s="85"/>
      <c r="I4" s="85"/>
      <c r="J4" s="85"/>
      <c r="K4" s="85"/>
      <c r="L4" s="85"/>
      <c r="M4" s="85"/>
      <c r="N4" s="11"/>
      <c r="O4" s="11"/>
    </row>
    <row r="5" spans="1:15" ht="24" customHeight="1" thickBot="1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1"/>
    </row>
    <row r="6" spans="1:15" ht="24.6" customHeight="1" thickBot="1">
      <c r="A6" s="3"/>
      <c r="B6" s="91" t="s">
        <v>3</v>
      </c>
      <c r="C6" s="92"/>
      <c r="D6" s="93" t="s">
        <v>4</v>
      </c>
      <c r="E6" s="92"/>
      <c r="F6" s="93" t="s">
        <v>5</v>
      </c>
      <c r="G6" s="92"/>
      <c r="H6" s="91" t="s">
        <v>6</v>
      </c>
      <c r="I6" s="92"/>
      <c r="J6" s="93" t="s">
        <v>7</v>
      </c>
      <c r="K6" s="92"/>
      <c r="L6" s="91" t="s">
        <v>8</v>
      </c>
      <c r="M6" s="92"/>
    </row>
    <row r="7" spans="1:15" ht="13.8" thickBot="1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</row>
    <row r="8" spans="1:15" ht="13.8" thickBot="1">
      <c r="A8" s="7" t="s">
        <v>12</v>
      </c>
      <c r="B8" s="8">
        <v>1327</v>
      </c>
      <c r="C8" s="9">
        <v>426.65</v>
      </c>
      <c r="D8" s="8">
        <v>4</v>
      </c>
      <c r="E8" s="9">
        <v>1.833333333333</v>
      </c>
      <c r="F8" s="8">
        <v>283</v>
      </c>
      <c r="G8" s="9">
        <v>113.583333333333</v>
      </c>
      <c r="H8" s="8">
        <v>0</v>
      </c>
      <c r="I8" s="9">
        <v>0</v>
      </c>
      <c r="J8" s="8">
        <v>0</v>
      </c>
      <c r="K8" s="9">
        <v>0</v>
      </c>
      <c r="L8" s="8">
        <v>1614</v>
      </c>
      <c r="M8" s="9">
        <v>542.06666666666695</v>
      </c>
    </row>
    <row r="9" spans="1:15" ht="12.75" customHeight="1">
      <c r="C9" s="88"/>
      <c r="L9" s="81"/>
      <c r="M9" s="82"/>
    </row>
    <row r="10" spans="1:15" ht="24" customHeight="1" thickBot="1">
      <c r="A10" s="89" t="s">
        <v>13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11"/>
    </row>
    <row r="11" spans="1:15" ht="24.6" customHeight="1" thickBot="1">
      <c r="A11" s="3"/>
      <c r="B11" s="4"/>
      <c r="C11" s="91" t="s">
        <v>3</v>
      </c>
      <c r="D11" s="92"/>
      <c r="E11" s="93" t="s">
        <v>4</v>
      </c>
      <c r="F11" s="92"/>
      <c r="G11" s="93" t="s">
        <v>5</v>
      </c>
      <c r="H11" s="92"/>
      <c r="I11" s="91" t="s">
        <v>6</v>
      </c>
      <c r="J11" s="92"/>
      <c r="K11" s="93" t="s">
        <v>7</v>
      </c>
      <c r="L11" s="92"/>
      <c r="M11" s="91" t="s">
        <v>8</v>
      </c>
      <c r="N11" s="92"/>
    </row>
    <row r="12" spans="1:15" ht="13.8" thickBot="1">
      <c r="A12" s="5" t="s">
        <v>18</v>
      </c>
      <c r="B12" s="5" t="s">
        <v>14</v>
      </c>
      <c r="C12" s="6" t="s">
        <v>10</v>
      </c>
      <c r="D12" s="5" t="s">
        <v>11</v>
      </c>
      <c r="E12" s="6" t="s">
        <v>10</v>
      </c>
      <c r="F12" s="6" t="s">
        <v>11</v>
      </c>
      <c r="G12" s="6" t="s">
        <v>10</v>
      </c>
      <c r="H12" s="5" t="s">
        <v>11</v>
      </c>
      <c r="I12" s="6" t="s">
        <v>10</v>
      </c>
      <c r="J12" s="5" t="s">
        <v>11</v>
      </c>
      <c r="K12" s="6" t="s">
        <v>10</v>
      </c>
      <c r="L12" s="5" t="s">
        <v>11</v>
      </c>
      <c r="M12" s="6" t="s">
        <v>10</v>
      </c>
      <c r="N12" s="5" t="s">
        <v>11</v>
      </c>
    </row>
    <row r="13" spans="1:15" s="76" customFormat="1" ht="13.8" thickBot="1">
      <c r="A13" s="77" t="s">
        <v>15</v>
      </c>
      <c r="B13" s="77" t="s">
        <v>22</v>
      </c>
      <c r="C13" s="78">
        <v>196</v>
      </c>
      <c r="D13" s="79">
        <v>24.333333333333002</v>
      </c>
      <c r="E13" s="78">
        <v>2</v>
      </c>
      <c r="F13" s="79">
        <v>0.13333333333299999</v>
      </c>
      <c r="G13" s="78">
        <v>22</v>
      </c>
      <c r="H13" s="79">
        <v>3.3666666666660001</v>
      </c>
      <c r="I13" s="78">
        <v>0</v>
      </c>
      <c r="J13" s="79">
        <v>0</v>
      </c>
      <c r="K13" s="78">
        <v>0</v>
      </c>
      <c r="L13" s="79">
        <v>0</v>
      </c>
      <c r="M13" s="78">
        <v>220</v>
      </c>
      <c r="N13" s="79">
        <v>27.833333333333002</v>
      </c>
    </row>
    <row r="14" spans="1:15" s="76" customFormat="1" ht="13.8" thickBot="1">
      <c r="A14" s="10" t="s">
        <v>16</v>
      </c>
      <c r="B14" s="77" t="s">
        <v>20</v>
      </c>
      <c r="C14" s="8">
        <v>161</v>
      </c>
      <c r="D14" s="9">
        <v>33.966666666666001</v>
      </c>
      <c r="E14" s="8">
        <v>0</v>
      </c>
      <c r="F14" s="9">
        <v>0</v>
      </c>
      <c r="G14" s="8">
        <v>33</v>
      </c>
      <c r="H14" s="9">
        <v>5.0333333333330001</v>
      </c>
      <c r="I14" s="8">
        <v>0</v>
      </c>
      <c r="J14" s="9">
        <v>0</v>
      </c>
      <c r="K14" s="8">
        <v>0</v>
      </c>
      <c r="L14" s="9">
        <v>0</v>
      </c>
      <c r="M14" s="8">
        <v>194</v>
      </c>
      <c r="N14" s="9">
        <v>39</v>
      </c>
    </row>
    <row r="15" spans="1:15" ht="12.75" customHeight="1" thickBot="1">
      <c r="A15" s="7" t="s">
        <v>12</v>
      </c>
      <c r="B15" s="10" t="s">
        <v>25</v>
      </c>
      <c r="C15" s="8">
        <v>0</v>
      </c>
      <c r="D15" s="80">
        <f>SUM(D9:D14)</f>
        <v>58.299999999999002</v>
      </c>
      <c r="E15" s="8">
        <v>0</v>
      </c>
      <c r="F15" s="80">
        <f>SUM(F9:F14)</f>
        <v>0.13333333333299999</v>
      </c>
      <c r="G15" s="8">
        <v>0</v>
      </c>
      <c r="H15" s="80">
        <f>SUM(H9:H14)</f>
        <v>8.3999999999990003</v>
      </c>
      <c r="I15" s="8">
        <v>0</v>
      </c>
      <c r="J15" s="80">
        <f>SUM(J9:J14)</f>
        <v>0</v>
      </c>
      <c r="K15" s="8">
        <v>0</v>
      </c>
      <c r="L15" s="80">
        <f>SUM(L9:L14)</f>
        <v>0</v>
      </c>
      <c r="M15" s="8">
        <v>0</v>
      </c>
      <c r="N15" s="80">
        <f>SUM(N9:N14)</f>
        <v>66.833333333333002</v>
      </c>
    </row>
    <row r="16" spans="1:15" ht="24" customHeight="1" thickBot="1">
      <c r="A16" s="94" t="s">
        <v>17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1"/>
    </row>
    <row r="17" spans="1:15" ht="24.6" customHeight="1" thickBot="1">
      <c r="A17" s="3"/>
      <c r="B17" s="3"/>
      <c r="C17" s="91" t="s">
        <v>3</v>
      </c>
      <c r="D17" s="92"/>
      <c r="E17" s="93" t="s">
        <v>4</v>
      </c>
      <c r="F17" s="92"/>
      <c r="G17" s="93" t="s">
        <v>5</v>
      </c>
      <c r="H17" s="92"/>
      <c r="I17" s="91" t="s">
        <v>6</v>
      </c>
      <c r="J17" s="92"/>
      <c r="K17" s="93" t="s">
        <v>7</v>
      </c>
      <c r="L17" s="92"/>
      <c r="M17" s="91" t="s">
        <v>8</v>
      </c>
      <c r="N17" s="92"/>
    </row>
    <row r="18" spans="1:15" ht="13.8" thickBot="1">
      <c r="A18" s="5" t="s">
        <v>18</v>
      </c>
      <c r="B18" s="5" t="s">
        <v>14</v>
      </c>
      <c r="C18" s="6" t="s">
        <v>10</v>
      </c>
      <c r="D18" s="5" t="s">
        <v>11</v>
      </c>
      <c r="E18" s="6" t="s">
        <v>10</v>
      </c>
      <c r="F18" s="6" t="s">
        <v>11</v>
      </c>
      <c r="G18" s="6" t="s">
        <v>10</v>
      </c>
      <c r="H18" s="5" t="s">
        <v>11</v>
      </c>
      <c r="I18" s="6" t="s">
        <v>10</v>
      </c>
      <c r="J18" s="5" t="s">
        <v>11</v>
      </c>
      <c r="K18" s="6" t="s">
        <v>10</v>
      </c>
      <c r="L18" s="5" t="s">
        <v>11</v>
      </c>
      <c r="M18" s="6" t="s">
        <v>10</v>
      </c>
      <c r="N18" s="5" t="s">
        <v>11</v>
      </c>
    </row>
    <row r="19" spans="1:15" ht="13.8" thickBot="1">
      <c r="A19" s="14" t="s">
        <v>28</v>
      </c>
      <c r="B19" s="10" t="s">
        <v>19</v>
      </c>
      <c r="C19" s="8">
        <v>444</v>
      </c>
      <c r="D19" s="9">
        <v>150.833333333333</v>
      </c>
      <c r="E19" s="8">
        <v>4</v>
      </c>
      <c r="F19" s="9">
        <v>1.5666666666660001</v>
      </c>
      <c r="G19" s="8">
        <v>28</v>
      </c>
      <c r="H19" s="9">
        <v>10.833333333333</v>
      </c>
      <c r="I19" s="8">
        <v>0</v>
      </c>
      <c r="J19" s="9">
        <v>0</v>
      </c>
      <c r="K19" s="8">
        <v>0</v>
      </c>
      <c r="L19" s="9">
        <v>0</v>
      </c>
      <c r="M19" s="8">
        <v>476</v>
      </c>
      <c r="N19" s="9">
        <v>163.23333333333301</v>
      </c>
    </row>
    <row r="20" spans="1:15" ht="13.8" thickBot="1">
      <c r="A20" s="14" t="s">
        <v>30</v>
      </c>
      <c r="B20" s="10" t="s">
        <v>21</v>
      </c>
      <c r="C20" s="8">
        <v>354</v>
      </c>
      <c r="D20" s="9">
        <v>131.80000000000001</v>
      </c>
      <c r="E20" s="8">
        <v>0</v>
      </c>
      <c r="F20" s="9">
        <v>0</v>
      </c>
      <c r="G20" s="8">
        <v>228</v>
      </c>
      <c r="H20" s="9">
        <v>90.916666666666003</v>
      </c>
      <c r="I20" s="8">
        <v>0</v>
      </c>
      <c r="J20" s="9">
        <v>0</v>
      </c>
      <c r="K20" s="8">
        <v>0</v>
      </c>
      <c r="L20" s="9">
        <v>0</v>
      </c>
      <c r="M20" s="8">
        <v>582</v>
      </c>
      <c r="N20" s="9">
        <v>222.71666666666701</v>
      </c>
    </row>
    <row r="21" spans="1:15" ht="13.8" thickBot="1">
      <c r="A21" s="14" t="s">
        <v>32</v>
      </c>
      <c r="B21" s="10" t="s">
        <v>23</v>
      </c>
      <c r="C21" s="8">
        <v>244</v>
      </c>
      <c r="D21" s="9">
        <v>35.916666666666003</v>
      </c>
      <c r="E21" s="8">
        <v>1</v>
      </c>
      <c r="F21" s="9">
        <v>0.13333333333299999</v>
      </c>
      <c r="G21" s="8">
        <v>3</v>
      </c>
      <c r="H21" s="9">
        <v>0.83333333333299997</v>
      </c>
      <c r="I21" s="8">
        <v>0</v>
      </c>
      <c r="J21" s="9">
        <v>0</v>
      </c>
      <c r="K21" s="8">
        <v>0</v>
      </c>
      <c r="L21" s="9">
        <v>0</v>
      </c>
      <c r="M21" s="8">
        <v>248</v>
      </c>
      <c r="N21" s="9">
        <v>36.883333333332999</v>
      </c>
    </row>
    <row r="22" spans="1:15" ht="13.8" thickBot="1">
      <c r="A22" s="14" t="s">
        <v>42</v>
      </c>
      <c r="B22" s="10" t="s">
        <v>24</v>
      </c>
      <c r="C22" s="8">
        <v>129</v>
      </c>
      <c r="D22" s="9">
        <v>41.7</v>
      </c>
      <c r="E22" s="8">
        <v>0</v>
      </c>
      <c r="F22" s="9">
        <v>0</v>
      </c>
      <c r="G22" s="8">
        <v>3</v>
      </c>
      <c r="H22" s="9">
        <v>2.6</v>
      </c>
      <c r="I22" s="8">
        <v>0</v>
      </c>
      <c r="J22" s="9">
        <v>0</v>
      </c>
      <c r="K22" s="8">
        <v>0</v>
      </c>
      <c r="L22" s="9">
        <v>0</v>
      </c>
      <c r="M22" s="8">
        <v>132</v>
      </c>
      <c r="N22" s="9">
        <v>44.3</v>
      </c>
    </row>
    <row r="23" spans="1:15" ht="13.8" thickBot="1">
      <c r="A23" s="14" t="s">
        <v>31</v>
      </c>
      <c r="B23" s="10" t="s">
        <v>22</v>
      </c>
      <c r="C23" s="8">
        <v>196</v>
      </c>
      <c r="D23" s="9">
        <v>24.333333333333002</v>
      </c>
      <c r="E23" s="8">
        <v>2</v>
      </c>
      <c r="F23" s="9">
        <v>0.13333333333299999</v>
      </c>
      <c r="G23" s="8">
        <v>22</v>
      </c>
      <c r="H23" s="9">
        <v>3.3666666666660001</v>
      </c>
      <c r="I23" s="8">
        <v>0</v>
      </c>
      <c r="J23" s="9">
        <v>0</v>
      </c>
      <c r="K23" s="8">
        <v>0</v>
      </c>
      <c r="L23" s="9">
        <v>0</v>
      </c>
      <c r="M23" s="8">
        <v>220</v>
      </c>
      <c r="N23" s="9">
        <v>27.833333333333002</v>
      </c>
    </row>
    <row r="24" spans="1:15" ht="13.8" thickBot="1">
      <c r="A24" s="14" t="s">
        <v>29</v>
      </c>
      <c r="B24" s="10" t="s">
        <v>20</v>
      </c>
      <c r="C24" s="8">
        <v>161</v>
      </c>
      <c r="D24" s="9">
        <v>33.966666666666001</v>
      </c>
      <c r="E24" s="8">
        <v>0</v>
      </c>
      <c r="F24" s="9">
        <v>0</v>
      </c>
      <c r="G24" s="8">
        <v>33</v>
      </c>
      <c r="H24" s="9">
        <v>5.0333333333330001</v>
      </c>
      <c r="I24" s="8">
        <v>0</v>
      </c>
      <c r="J24" s="9">
        <v>0</v>
      </c>
      <c r="K24" s="8">
        <v>0</v>
      </c>
      <c r="L24" s="9">
        <v>0</v>
      </c>
      <c r="M24" s="8">
        <v>194</v>
      </c>
      <c r="N24" s="9">
        <v>39</v>
      </c>
    </row>
    <row r="25" spans="1:15" s="75" customFormat="1" ht="13.8" thickBot="1">
      <c r="A25" s="14" t="s">
        <v>46</v>
      </c>
      <c r="B25" s="10" t="s">
        <v>45</v>
      </c>
      <c r="C25" s="8">
        <v>26</v>
      </c>
      <c r="D25" s="9">
        <v>8.1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8">
        <v>26</v>
      </c>
      <c r="N25" s="9">
        <v>8.1</v>
      </c>
    </row>
    <row r="26" spans="1:15" ht="12.75" customHeight="1" thickBot="1">
      <c r="A26" s="7" t="s">
        <v>12</v>
      </c>
      <c r="B26" s="10" t="s">
        <v>25</v>
      </c>
      <c r="C26" s="8">
        <v>0</v>
      </c>
      <c r="D26" s="80">
        <f>SUM(D19:D25)</f>
        <v>426.64999999999804</v>
      </c>
      <c r="E26" s="8">
        <v>0</v>
      </c>
      <c r="F26" s="80">
        <f>SUM(F19:F25)</f>
        <v>1.8333333333320001</v>
      </c>
      <c r="G26" s="8">
        <v>0</v>
      </c>
      <c r="H26" s="80">
        <f>SUM(H19:H25)</f>
        <v>113.58333333333101</v>
      </c>
      <c r="I26" s="8">
        <v>0</v>
      </c>
      <c r="J26" s="80">
        <f>SUM(J19:J25)</f>
        <v>0</v>
      </c>
      <c r="K26" s="8">
        <v>0</v>
      </c>
      <c r="L26" s="80">
        <f>SUM(L19:L25)</f>
        <v>0</v>
      </c>
      <c r="M26" s="8">
        <v>0</v>
      </c>
      <c r="N26" s="80">
        <f>SUM(N19:N25)</f>
        <v>542.06666666666604</v>
      </c>
    </row>
    <row r="27" spans="1:15" ht="13.2">
      <c r="A27" s="13"/>
      <c r="B27" s="11"/>
      <c r="C27" s="11"/>
      <c r="D27" s="11"/>
      <c r="E27" s="11"/>
      <c r="F27" s="12"/>
      <c r="G27" s="11"/>
      <c r="H27" s="11"/>
      <c r="I27" s="11"/>
      <c r="J27" s="11"/>
      <c r="L27" s="11"/>
      <c r="M27" s="11"/>
      <c r="N27" s="11"/>
      <c r="O27" s="11"/>
    </row>
    <row r="28" spans="1:15" ht="12.75" customHeight="1">
      <c r="A28" s="64">
        <v>43836</v>
      </c>
    </row>
  </sheetData>
  <mergeCells count="22"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/>
  </sheetViews>
  <sheetFormatPr defaultColWidth="8.88671875" defaultRowHeight="13.2"/>
  <cols>
    <col min="1" max="1" width="18.6640625" style="16" customWidth="1"/>
    <col min="2" max="2" width="6.44140625" style="16" customWidth="1"/>
    <col min="3" max="3" width="6.109375" style="16" customWidth="1"/>
    <col min="4" max="4" width="5.5546875" style="16" customWidth="1"/>
    <col min="5" max="5" width="6.33203125" style="16" customWidth="1"/>
    <col min="6" max="6" width="5.33203125" style="16" customWidth="1"/>
    <col min="7" max="7" width="7" style="16" customWidth="1"/>
    <col min="8" max="8" width="5.44140625" style="16" customWidth="1"/>
    <col min="9" max="9" width="5.6640625" style="16" customWidth="1"/>
    <col min="10" max="11" width="6.88671875" style="16" customWidth="1"/>
    <col min="12" max="12" width="5.88671875" style="16" customWidth="1"/>
    <col min="13" max="13" width="6.77734375" style="16" customWidth="1"/>
    <col min="14" max="15" width="6.21875" style="16" customWidth="1"/>
    <col min="16" max="16" width="6.6640625" style="16" customWidth="1"/>
    <col min="17" max="17" width="6.77734375" style="16" customWidth="1"/>
    <col min="18" max="16384" width="8.88671875" style="16"/>
  </cols>
  <sheetData>
    <row r="1" spans="1:17" ht="20.399999999999999">
      <c r="A1" s="86"/>
      <c r="B1" s="15" t="s">
        <v>48</v>
      </c>
    </row>
    <row r="2" spans="1:17">
      <c r="A2" s="17"/>
      <c r="B2" s="83" t="s">
        <v>52</v>
      </c>
      <c r="E2" s="87"/>
    </row>
    <row r="3" spans="1:17" ht="8.4" customHeight="1">
      <c r="A3" s="97"/>
      <c r="B3" s="19"/>
    </row>
    <row r="4" spans="1:17">
      <c r="A4" s="97"/>
      <c r="B4" s="18" t="s">
        <v>33</v>
      </c>
      <c r="J4" s="20" t="s">
        <v>34</v>
      </c>
      <c r="M4" s="66"/>
    </row>
    <row r="5" spans="1:17" ht="31.2" customHeight="1">
      <c r="A5" s="98"/>
      <c r="B5" s="100" t="s">
        <v>35</v>
      </c>
      <c r="C5" s="100"/>
      <c r="D5" s="100" t="s">
        <v>36</v>
      </c>
      <c r="E5" s="100"/>
      <c r="F5" s="100" t="s">
        <v>37</v>
      </c>
      <c r="G5" s="100"/>
      <c r="H5" s="95" t="s">
        <v>38</v>
      </c>
      <c r="I5" s="96"/>
      <c r="J5" s="105" t="s">
        <v>53</v>
      </c>
      <c r="K5" s="106"/>
      <c r="L5" s="105" t="s">
        <v>55</v>
      </c>
      <c r="M5" s="106"/>
      <c r="N5" s="101" t="s">
        <v>39</v>
      </c>
      <c r="O5" s="102"/>
      <c r="P5" s="101" t="s">
        <v>40</v>
      </c>
      <c r="Q5" s="102"/>
    </row>
    <row r="6" spans="1:17" ht="22.2" customHeight="1">
      <c r="A6" s="99"/>
      <c r="B6" s="21" t="s">
        <v>10</v>
      </c>
      <c r="C6" s="21" t="s">
        <v>41</v>
      </c>
      <c r="D6" s="21" t="s">
        <v>10</v>
      </c>
      <c r="E6" s="21" t="s">
        <v>41</v>
      </c>
      <c r="F6" s="21" t="s">
        <v>10</v>
      </c>
      <c r="G6" s="21" t="s">
        <v>41</v>
      </c>
      <c r="H6" s="21" t="s">
        <v>10</v>
      </c>
      <c r="I6" s="21" t="s">
        <v>41</v>
      </c>
      <c r="J6" s="22" t="s">
        <v>10</v>
      </c>
      <c r="K6" s="22" t="s">
        <v>41</v>
      </c>
      <c r="L6" s="22" t="s">
        <v>10</v>
      </c>
      <c r="M6" s="22" t="s">
        <v>41</v>
      </c>
      <c r="N6" s="23" t="s">
        <v>10</v>
      </c>
      <c r="O6" s="24" t="s">
        <v>41</v>
      </c>
      <c r="P6" s="24" t="s">
        <v>10</v>
      </c>
      <c r="Q6" s="24" t="s">
        <v>41</v>
      </c>
    </row>
    <row r="7" spans="1:17">
      <c r="A7" s="25" t="s">
        <v>28</v>
      </c>
      <c r="B7" s="26">
        <v>427</v>
      </c>
      <c r="C7" s="27">
        <v>150.833333333333</v>
      </c>
      <c r="D7" s="26">
        <v>27</v>
      </c>
      <c r="E7" s="27">
        <v>10.833333333333</v>
      </c>
      <c r="F7" s="26">
        <v>0</v>
      </c>
      <c r="G7" s="27">
        <v>0</v>
      </c>
      <c r="H7" s="26">
        <v>4</v>
      </c>
      <c r="I7" s="27">
        <v>1.5666666666660001</v>
      </c>
      <c r="J7" s="28">
        <f t="shared" ref="J7:K11" si="0">B7+D7+F7+H7</f>
        <v>458</v>
      </c>
      <c r="K7" s="29">
        <f t="shared" si="0"/>
        <v>163.23333333333201</v>
      </c>
      <c r="L7" s="28">
        <v>451</v>
      </c>
      <c r="M7" s="29">
        <v>161.52500000000001</v>
      </c>
      <c r="N7" s="71">
        <f t="shared" ref="N7:O14" si="1">J7-L7</f>
        <v>7</v>
      </c>
      <c r="O7" s="30">
        <f t="shared" si="1"/>
        <v>1.708333333332007</v>
      </c>
      <c r="P7" s="31">
        <f t="shared" ref="P7:Q13" si="2">N7/L7</f>
        <v>1.5521064301552107E-2</v>
      </c>
      <c r="Q7" s="31">
        <f t="shared" si="2"/>
        <v>1.0576278181903773E-2</v>
      </c>
    </row>
    <row r="8" spans="1:17">
      <c r="A8" s="25" t="s">
        <v>30</v>
      </c>
      <c r="B8" s="26">
        <v>341</v>
      </c>
      <c r="C8" s="27">
        <v>131.80000000000001</v>
      </c>
      <c r="D8" s="26">
        <v>226</v>
      </c>
      <c r="E8" s="27">
        <v>90.916666666666003</v>
      </c>
      <c r="F8" s="26">
        <v>0</v>
      </c>
      <c r="G8" s="27">
        <v>0</v>
      </c>
      <c r="H8" s="26">
        <v>0</v>
      </c>
      <c r="I8" s="27">
        <v>0</v>
      </c>
      <c r="J8" s="28">
        <f>B8+D8+F8+H8</f>
        <v>567</v>
      </c>
      <c r="K8" s="29">
        <f>C8+E8+G8+I8</f>
        <v>222.71666666666601</v>
      </c>
      <c r="L8" s="28">
        <v>501</v>
      </c>
      <c r="M8" s="29">
        <v>213.166666666667</v>
      </c>
      <c r="N8" s="72">
        <f>J8-L8</f>
        <v>66</v>
      </c>
      <c r="O8" s="32">
        <f>K8-M8</f>
        <v>9.5499999999990166</v>
      </c>
      <c r="P8" s="33">
        <f>N8/L8</f>
        <v>0.1317365269461078</v>
      </c>
      <c r="Q8" s="33">
        <f>O8/M8</f>
        <v>4.4800625488658333E-2</v>
      </c>
    </row>
    <row r="9" spans="1:17">
      <c r="A9" s="25" t="s">
        <v>32</v>
      </c>
      <c r="B9" s="26">
        <v>214</v>
      </c>
      <c r="C9" s="27">
        <v>35.916666666666003</v>
      </c>
      <c r="D9" s="26">
        <v>1</v>
      </c>
      <c r="E9" s="27">
        <v>0.83333333333299997</v>
      </c>
      <c r="F9" s="26">
        <v>0</v>
      </c>
      <c r="G9" s="27">
        <v>0</v>
      </c>
      <c r="H9" s="26">
        <v>0</v>
      </c>
      <c r="I9" s="27">
        <v>0.13333333333299999</v>
      </c>
      <c r="J9" s="28">
        <f t="shared" si="0"/>
        <v>215</v>
      </c>
      <c r="K9" s="29">
        <f t="shared" si="0"/>
        <v>36.883333333332004</v>
      </c>
      <c r="L9" s="28">
        <v>288</v>
      </c>
      <c r="M9" s="29">
        <v>48.549999999999002</v>
      </c>
      <c r="N9" s="72">
        <f t="shared" ref="N9:O11" si="3">J9-L9</f>
        <v>-73</v>
      </c>
      <c r="O9" s="32">
        <f t="shared" si="3"/>
        <v>-11.666666666666998</v>
      </c>
      <c r="P9" s="33">
        <f t="shared" ref="P9:Q11" si="4">N9/L9</f>
        <v>-0.25347222222222221</v>
      </c>
      <c r="Q9" s="33">
        <f t="shared" si="4"/>
        <v>-0.24030209406111716</v>
      </c>
    </row>
    <row r="10" spans="1:17">
      <c r="A10" s="25" t="s">
        <v>42</v>
      </c>
      <c r="B10" s="26">
        <v>121</v>
      </c>
      <c r="C10" s="27">
        <v>41.7</v>
      </c>
      <c r="D10" s="26">
        <v>3</v>
      </c>
      <c r="E10" s="27">
        <v>2.6</v>
      </c>
      <c r="F10" s="26">
        <v>0</v>
      </c>
      <c r="G10" s="27">
        <v>0</v>
      </c>
      <c r="H10" s="26">
        <v>0</v>
      </c>
      <c r="I10" s="27">
        <v>0</v>
      </c>
      <c r="J10" s="28">
        <f t="shared" si="0"/>
        <v>124</v>
      </c>
      <c r="K10" s="34">
        <f t="shared" si="0"/>
        <v>44.300000000000004</v>
      </c>
      <c r="L10" s="35">
        <v>117</v>
      </c>
      <c r="M10" s="34">
        <v>41.366666666666006</v>
      </c>
      <c r="N10" s="72">
        <f t="shared" si="3"/>
        <v>7</v>
      </c>
      <c r="O10" s="32">
        <f t="shared" si="3"/>
        <v>2.9333333333339979</v>
      </c>
      <c r="P10" s="33">
        <f t="shared" si="4"/>
        <v>5.9829059829059832E-2</v>
      </c>
      <c r="Q10" s="33">
        <f t="shared" si="4"/>
        <v>7.0910556003240408E-2</v>
      </c>
    </row>
    <row r="11" spans="1:17">
      <c r="A11" s="25" t="s">
        <v>31</v>
      </c>
      <c r="B11" s="26">
        <v>101</v>
      </c>
      <c r="C11" s="27">
        <v>24.333333333333002</v>
      </c>
      <c r="D11" s="26">
        <v>9</v>
      </c>
      <c r="E11" s="27">
        <v>3.3666666666660001</v>
      </c>
      <c r="F11" s="26">
        <v>0</v>
      </c>
      <c r="G11" s="27">
        <v>0</v>
      </c>
      <c r="H11" s="26">
        <v>0</v>
      </c>
      <c r="I11" s="27">
        <v>0.13333333333299999</v>
      </c>
      <c r="J11" s="28">
        <f t="shared" si="0"/>
        <v>110</v>
      </c>
      <c r="K11" s="29">
        <f t="shared" si="0"/>
        <v>27.833333333332</v>
      </c>
      <c r="L11" s="28">
        <v>84</v>
      </c>
      <c r="M11" s="29">
        <v>27.916666666666</v>
      </c>
      <c r="N11" s="72">
        <f t="shared" si="3"/>
        <v>26</v>
      </c>
      <c r="O11" s="32">
        <f t="shared" si="3"/>
        <v>-8.3333333334000059E-2</v>
      </c>
      <c r="P11" s="33">
        <f t="shared" si="4"/>
        <v>0.30952380952380953</v>
      </c>
      <c r="Q11" s="33">
        <f t="shared" si="4"/>
        <v>-2.9850746268896256E-3</v>
      </c>
    </row>
    <row r="12" spans="1:17">
      <c r="A12" s="25" t="s">
        <v>29</v>
      </c>
      <c r="B12" s="26">
        <v>97</v>
      </c>
      <c r="C12" s="27">
        <v>33.966666666666001</v>
      </c>
      <c r="D12" s="26">
        <v>17</v>
      </c>
      <c r="E12" s="27">
        <v>5.0333333333330001</v>
      </c>
      <c r="F12" s="26">
        <v>0</v>
      </c>
      <c r="G12" s="27">
        <v>0</v>
      </c>
      <c r="H12" s="26">
        <v>0</v>
      </c>
      <c r="I12" s="27">
        <v>0</v>
      </c>
      <c r="J12" s="28">
        <f t="shared" ref="J12:J13" si="5">B12+D12+F12+H12</f>
        <v>114</v>
      </c>
      <c r="K12" s="29">
        <f t="shared" ref="K12" si="6">C12+E12+G12+I12</f>
        <v>38.999999999998998</v>
      </c>
      <c r="L12" s="28">
        <v>88</v>
      </c>
      <c r="M12" s="29">
        <v>28.133333333333002</v>
      </c>
      <c r="N12" s="72">
        <f t="shared" si="1"/>
        <v>26</v>
      </c>
      <c r="O12" s="32">
        <f t="shared" si="1"/>
        <v>10.866666666665996</v>
      </c>
      <c r="P12" s="33">
        <f t="shared" si="2"/>
        <v>0.29545454545454547</v>
      </c>
      <c r="Q12" s="33">
        <f t="shared" si="2"/>
        <v>0.38625592417059679</v>
      </c>
    </row>
    <row r="13" spans="1:17" s="70" customFormat="1">
      <c r="A13" s="25" t="s">
        <v>46</v>
      </c>
      <c r="B13" s="26">
        <v>26</v>
      </c>
      <c r="C13" s="27">
        <v>8.1</v>
      </c>
      <c r="D13" s="26">
        <v>0</v>
      </c>
      <c r="E13" s="27">
        <v>0</v>
      </c>
      <c r="F13" s="26">
        <v>0</v>
      </c>
      <c r="G13" s="27">
        <v>0</v>
      </c>
      <c r="H13" s="26">
        <v>0</v>
      </c>
      <c r="I13" s="27">
        <v>0</v>
      </c>
      <c r="J13" s="28">
        <f t="shared" si="5"/>
        <v>26</v>
      </c>
      <c r="K13" s="29">
        <f>C13+E13+G13+I13</f>
        <v>8.1</v>
      </c>
      <c r="L13" s="28">
        <v>13</v>
      </c>
      <c r="M13" s="29">
        <v>3.9</v>
      </c>
      <c r="N13" s="72">
        <f t="shared" si="1"/>
        <v>13</v>
      </c>
      <c r="O13" s="32">
        <f t="shared" si="1"/>
        <v>4.1999999999999993</v>
      </c>
      <c r="P13" s="33">
        <f t="shared" si="2"/>
        <v>1</v>
      </c>
      <c r="Q13" s="33">
        <f t="shared" si="2"/>
        <v>1.0769230769230769</v>
      </c>
    </row>
    <row r="14" spans="1:17">
      <c r="A14" s="36" t="s">
        <v>12</v>
      </c>
      <c r="B14" s="37">
        <f t="shared" ref="B14:M14" si="7">SUM(B7:B13)</f>
        <v>1327</v>
      </c>
      <c r="C14" s="38">
        <f t="shared" si="7"/>
        <v>426.64999999999804</v>
      </c>
      <c r="D14" s="37">
        <f t="shared" si="7"/>
        <v>283</v>
      </c>
      <c r="E14" s="38">
        <f t="shared" si="7"/>
        <v>113.58333333333101</v>
      </c>
      <c r="F14" s="37">
        <f t="shared" si="7"/>
        <v>0</v>
      </c>
      <c r="G14" s="38">
        <f t="shared" si="7"/>
        <v>0</v>
      </c>
      <c r="H14" s="37">
        <f t="shared" si="7"/>
        <v>4</v>
      </c>
      <c r="I14" s="38">
        <f t="shared" si="7"/>
        <v>1.8333333333320001</v>
      </c>
      <c r="J14" s="39">
        <f t="shared" si="7"/>
        <v>1614</v>
      </c>
      <c r="K14" s="40">
        <f t="shared" si="7"/>
        <v>542.06666666666104</v>
      </c>
      <c r="L14" s="39">
        <f t="shared" si="7"/>
        <v>1542</v>
      </c>
      <c r="M14" s="40">
        <f t="shared" si="7"/>
        <v>524.55833333333101</v>
      </c>
      <c r="N14" s="41">
        <f t="shared" si="1"/>
        <v>72</v>
      </c>
      <c r="O14" s="42">
        <f t="shared" si="1"/>
        <v>17.508333333330029</v>
      </c>
      <c r="P14" s="43">
        <f t="shared" ref="P14:Q14" si="8">N14/L14</f>
        <v>4.6692607003891051E-2</v>
      </c>
      <c r="Q14" s="43">
        <f t="shared" si="8"/>
        <v>3.3377285653003526E-2</v>
      </c>
    </row>
    <row r="15" spans="1:17">
      <c r="A15" s="67">
        <v>43836</v>
      </c>
      <c r="B15" s="44"/>
      <c r="C15" s="45"/>
      <c r="K15" s="69"/>
      <c r="L15" s="69"/>
      <c r="M15" s="68"/>
    </row>
    <row r="16" spans="1:17">
      <c r="C16" s="46"/>
      <c r="M16" s="46"/>
    </row>
    <row r="17" spans="1:17">
      <c r="J17" s="47" t="s">
        <v>50</v>
      </c>
      <c r="K17" s="19"/>
    </row>
    <row r="18" spans="1:17" ht="31.8" customHeight="1">
      <c r="B18" s="74"/>
      <c r="E18" s="19"/>
      <c r="J18" s="107" t="s">
        <v>54</v>
      </c>
      <c r="K18" s="108"/>
      <c r="L18" s="103" t="s">
        <v>51</v>
      </c>
      <c r="M18" s="103"/>
      <c r="N18" s="109" t="s">
        <v>39</v>
      </c>
      <c r="O18" s="110"/>
      <c r="P18" s="104" t="s">
        <v>40</v>
      </c>
      <c r="Q18" s="104"/>
    </row>
    <row r="19" spans="1:17" ht="22.2" customHeight="1">
      <c r="J19" s="48" t="s">
        <v>10</v>
      </c>
      <c r="K19" s="48" t="s">
        <v>41</v>
      </c>
      <c r="L19" s="49" t="s">
        <v>10</v>
      </c>
      <c r="M19" s="49" t="s">
        <v>41</v>
      </c>
      <c r="N19" s="50" t="s">
        <v>10</v>
      </c>
      <c r="O19" s="50" t="s">
        <v>41</v>
      </c>
      <c r="P19" s="50" t="s">
        <v>10</v>
      </c>
      <c r="Q19" s="50" t="s">
        <v>41</v>
      </c>
    </row>
    <row r="20" spans="1:17">
      <c r="D20" s="51" t="s">
        <v>28</v>
      </c>
      <c r="E20" s="52"/>
      <c r="F20" s="52"/>
      <c r="G20" s="52"/>
      <c r="H20" s="52"/>
      <c r="I20" s="52"/>
      <c r="J20" s="53">
        <v>458</v>
      </c>
      <c r="K20" s="54">
        <v>163.23333333333201</v>
      </c>
      <c r="L20" s="55">
        <v>451</v>
      </c>
      <c r="M20" s="54">
        <v>161.52500000000003</v>
      </c>
      <c r="N20" s="73">
        <f t="shared" ref="N20:O27" si="9">J20-L20</f>
        <v>7</v>
      </c>
      <c r="O20" s="56">
        <f t="shared" si="9"/>
        <v>1.7083333333319786</v>
      </c>
      <c r="P20" s="57">
        <f t="shared" ref="P20:Q27" si="10">N20/L20</f>
        <v>1.5521064301552107E-2</v>
      </c>
      <c r="Q20" s="57">
        <f t="shared" si="10"/>
        <v>1.0576278181903594E-2</v>
      </c>
    </row>
    <row r="21" spans="1:17">
      <c r="D21" s="51" t="s">
        <v>30</v>
      </c>
      <c r="E21" s="52"/>
      <c r="F21" s="52"/>
      <c r="G21" s="52"/>
      <c r="H21" s="52"/>
      <c r="I21" s="52"/>
      <c r="J21" s="53">
        <v>567</v>
      </c>
      <c r="K21" s="54">
        <v>222.71666666666601</v>
      </c>
      <c r="L21" s="55">
        <v>501</v>
      </c>
      <c r="M21" s="54">
        <v>213.16666666666703</v>
      </c>
      <c r="N21" s="73">
        <f>J21-L21</f>
        <v>66</v>
      </c>
      <c r="O21" s="56">
        <f>K21-M21</f>
        <v>9.5499999999989882</v>
      </c>
      <c r="P21" s="57">
        <f>N21/L21</f>
        <v>0.1317365269461078</v>
      </c>
      <c r="Q21" s="57">
        <f>O21/M21</f>
        <v>4.4800625488658194E-2</v>
      </c>
    </row>
    <row r="22" spans="1:17">
      <c r="D22" s="51" t="s">
        <v>32</v>
      </c>
      <c r="E22" s="52"/>
      <c r="F22" s="52"/>
      <c r="G22" s="52"/>
      <c r="H22" s="52"/>
      <c r="I22" s="52"/>
      <c r="J22" s="53">
        <v>215</v>
      </c>
      <c r="K22" s="54">
        <v>36.883333333332004</v>
      </c>
      <c r="L22" s="55">
        <v>288</v>
      </c>
      <c r="M22" s="54">
        <v>48.549999999999002</v>
      </c>
      <c r="N22" s="73">
        <f t="shared" ref="N22:O24" si="11">J22-L22</f>
        <v>-73</v>
      </c>
      <c r="O22" s="56">
        <f t="shared" si="11"/>
        <v>-11.666666666666998</v>
      </c>
      <c r="P22" s="57">
        <f t="shared" ref="P22:Q24" si="12">N22/L22</f>
        <v>-0.25347222222222221</v>
      </c>
      <c r="Q22" s="57">
        <f t="shared" si="12"/>
        <v>-0.24030209406111716</v>
      </c>
    </row>
    <row r="23" spans="1:17">
      <c r="D23" s="51" t="s">
        <v>42</v>
      </c>
      <c r="E23" s="52"/>
      <c r="F23" s="52"/>
      <c r="G23" s="52"/>
      <c r="H23" s="52"/>
      <c r="I23" s="52"/>
      <c r="J23" s="53">
        <v>124</v>
      </c>
      <c r="K23" s="54">
        <v>44.300000000000004</v>
      </c>
      <c r="L23" s="55">
        <v>117</v>
      </c>
      <c r="M23" s="54">
        <v>41.366666666666006</v>
      </c>
      <c r="N23" s="73">
        <f t="shared" si="11"/>
        <v>7</v>
      </c>
      <c r="O23" s="56">
        <f t="shared" si="11"/>
        <v>2.9333333333339979</v>
      </c>
      <c r="P23" s="57">
        <f t="shared" si="12"/>
        <v>5.9829059829059832E-2</v>
      </c>
      <c r="Q23" s="57">
        <f t="shared" si="12"/>
        <v>7.0910556003240408E-2</v>
      </c>
    </row>
    <row r="24" spans="1:17">
      <c r="D24" s="51" t="s">
        <v>31</v>
      </c>
      <c r="E24" s="52"/>
      <c r="F24" s="52"/>
      <c r="G24" s="52"/>
      <c r="H24" s="52"/>
      <c r="I24" s="52"/>
      <c r="J24" s="53">
        <v>110</v>
      </c>
      <c r="K24" s="54">
        <v>27.833333333332</v>
      </c>
      <c r="L24" s="55">
        <v>84</v>
      </c>
      <c r="M24" s="54">
        <v>27.916666666666003</v>
      </c>
      <c r="N24" s="73">
        <f t="shared" si="11"/>
        <v>26</v>
      </c>
      <c r="O24" s="56">
        <f t="shared" si="11"/>
        <v>-8.3333333334003612E-2</v>
      </c>
      <c r="P24" s="57">
        <f t="shared" si="12"/>
        <v>0.30952380952380953</v>
      </c>
      <c r="Q24" s="57">
        <f t="shared" si="12"/>
        <v>-2.9850746268897527E-3</v>
      </c>
    </row>
    <row r="25" spans="1:17">
      <c r="A25" s="58" t="s">
        <v>43</v>
      </c>
      <c r="D25" s="51" t="s">
        <v>29</v>
      </c>
      <c r="E25" s="52"/>
      <c r="F25" s="52"/>
      <c r="G25" s="52"/>
      <c r="H25" s="52"/>
      <c r="I25" s="52"/>
      <c r="J25" s="53">
        <v>114</v>
      </c>
      <c r="K25" s="54">
        <v>38.999999999998998</v>
      </c>
      <c r="L25" s="55">
        <v>88</v>
      </c>
      <c r="M25" s="54">
        <v>28.033333333333001</v>
      </c>
      <c r="N25" s="73">
        <f t="shared" si="9"/>
        <v>26</v>
      </c>
      <c r="O25" s="56">
        <f t="shared" si="9"/>
        <v>10.966666666665997</v>
      </c>
      <c r="P25" s="57">
        <f t="shared" si="10"/>
        <v>0.29545454545454547</v>
      </c>
      <c r="Q25" s="57">
        <f t="shared" si="10"/>
        <v>0.39120095124849441</v>
      </c>
    </row>
    <row r="26" spans="1:17" s="70" customFormat="1">
      <c r="A26" s="58" t="s">
        <v>44</v>
      </c>
      <c r="D26" s="51" t="s">
        <v>46</v>
      </c>
      <c r="E26" s="52"/>
      <c r="F26" s="52"/>
      <c r="G26" s="52"/>
      <c r="H26" s="52"/>
      <c r="I26" s="52"/>
      <c r="J26" s="53">
        <v>26</v>
      </c>
      <c r="K26" s="54">
        <v>8.1</v>
      </c>
      <c r="L26" s="55">
        <v>13</v>
      </c>
      <c r="M26" s="54">
        <v>3.9</v>
      </c>
      <c r="N26" s="73">
        <f t="shared" si="9"/>
        <v>13</v>
      </c>
      <c r="O26" s="56">
        <f t="shared" si="9"/>
        <v>4.1999999999999993</v>
      </c>
      <c r="P26" s="57">
        <f t="shared" si="10"/>
        <v>1</v>
      </c>
      <c r="Q26" s="57">
        <f t="shared" si="10"/>
        <v>1.0769230769230769</v>
      </c>
    </row>
    <row r="27" spans="1:17">
      <c r="A27" s="58" t="s">
        <v>47</v>
      </c>
      <c r="D27" s="51" t="s">
        <v>12</v>
      </c>
      <c r="E27" s="52"/>
      <c r="F27" s="52"/>
      <c r="G27" s="52"/>
      <c r="H27" s="52"/>
      <c r="I27" s="52"/>
      <c r="J27" s="59">
        <f>SUM(J20:J26)</f>
        <v>1614</v>
      </c>
      <c r="K27" s="60">
        <f>SUM(K20:K26)</f>
        <v>542.06666666666104</v>
      </c>
      <c r="L27" s="59">
        <f>SUM(L20:L26)</f>
        <v>1542</v>
      </c>
      <c r="M27" s="60">
        <f>SUM(M20:M26)</f>
        <v>524.45833333333098</v>
      </c>
      <c r="N27" s="61">
        <f t="shared" si="9"/>
        <v>72</v>
      </c>
      <c r="O27" s="62">
        <f t="shared" si="9"/>
        <v>17.608333333330052</v>
      </c>
      <c r="P27" s="63">
        <f t="shared" si="10"/>
        <v>4.6692607003891051E-2</v>
      </c>
      <c r="Q27" s="63">
        <f t="shared" si="10"/>
        <v>3.3574322713905071E-2</v>
      </c>
    </row>
  </sheetData>
  <mergeCells count="14">
    <mergeCell ref="P5:Q5"/>
    <mergeCell ref="L18:M18"/>
    <mergeCell ref="P18:Q18"/>
    <mergeCell ref="J5:K5"/>
    <mergeCell ref="L5:M5"/>
    <mergeCell ref="N5:O5"/>
    <mergeCell ref="J18:K18"/>
    <mergeCell ref="N18:O18"/>
    <mergeCell ref="H5:I5"/>
    <mergeCell ref="A3:A4"/>
    <mergeCell ref="A5:A6"/>
    <mergeCell ref="B5:C5"/>
    <mergeCell ref="D5:E5"/>
    <mergeCell ref="F5:G5"/>
  </mergeCells>
  <pageMargins left="0.35" right="0.23" top="0.24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2019-07-12T14:30:32Z</cp:lastPrinted>
  <dcterms:created xsi:type="dcterms:W3CDTF">2015-12-11T15:22:17Z</dcterms:created>
  <dcterms:modified xsi:type="dcterms:W3CDTF">2020-01-06T16:21:42Z</dcterms:modified>
</cp:coreProperties>
</file>