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00012832\AppData\Local\Microsoft\Windows\INetCache\Content.Outlook\98KMBPT2\"/>
    </mc:Choice>
  </mc:AlternateContent>
  <bookViews>
    <workbookView xWindow="0" yWindow="0" windowWidth="20160" windowHeight="8256" activeTab="1"/>
  </bookViews>
  <sheets>
    <sheet name="ODS Countable" sheetId="1" r:id="rId1"/>
    <sheet name="Traditional" sheetId="3" r:id="rId2"/>
  </sheets>
  <calcPr calcId="162913"/>
  <webPublishing codePage="1252"/>
</workbook>
</file>

<file path=xl/calcChain.xml><?xml version="1.0" encoding="utf-8"?>
<calcChain xmlns="http://schemas.openxmlformats.org/spreadsheetml/2006/main">
  <c r="O11" i="3" l="1"/>
  <c r="J8" i="3" l="1"/>
  <c r="J9" i="3"/>
  <c r="J10" i="3"/>
  <c r="J11" i="3"/>
  <c r="J12" i="3"/>
  <c r="J13" i="3"/>
  <c r="J7" i="3"/>
  <c r="N14" i="3" l="1"/>
  <c r="L20" i="3" l="1"/>
  <c r="L21" i="3"/>
  <c r="L22" i="3"/>
  <c r="L23" i="3"/>
  <c r="L24" i="3"/>
  <c r="L25" i="3"/>
  <c r="L26" i="3"/>
  <c r="D26" i="1" l="1"/>
  <c r="F26" i="1"/>
  <c r="K7" i="3" l="1"/>
  <c r="K8" i="3"/>
  <c r="K9" i="3"/>
  <c r="K10" i="3"/>
  <c r="K11" i="3"/>
  <c r="K12" i="3"/>
  <c r="K13" i="3"/>
  <c r="F14" i="3" l="1"/>
  <c r="O7" i="3" l="1"/>
  <c r="O8" i="3"/>
  <c r="O9" i="3"/>
  <c r="O10" i="3"/>
  <c r="R24" i="3" l="1"/>
  <c r="Q24" i="3"/>
  <c r="T24" i="3" s="1"/>
  <c r="P24" i="3"/>
  <c r="S24" i="3" s="1"/>
  <c r="P11" i="3" l="1"/>
  <c r="S11" i="3" s="1"/>
  <c r="Q11" i="3"/>
  <c r="T11" i="3" s="1"/>
  <c r="N26" i="1"/>
  <c r="L26" i="1"/>
  <c r="J26" i="1"/>
  <c r="H26" i="1"/>
  <c r="L11" i="3" l="1"/>
  <c r="R11" i="3" s="1"/>
  <c r="N27" i="3" l="1"/>
  <c r="M27" i="3"/>
  <c r="K27" i="3"/>
  <c r="J27" i="3"/>
  <c r="Q26" i="3"/>
  <c r="T26" i="3" s="1"/>
  <c r="P26" i="3"/>
  <c r="S26" i="3" s="1"/>
  <c r="Q25" i="3"/>
  <c r="T25" i="3" s="1"/>
  <c r="P25" i="3"/>
  <c r="S25" i="3" s="1"/>
  <c r="Q23" i="3"/>
  <c r="T23" i="3" s="1"/>
  <c r="P23" i="3"/>
  <c r="S23" i="3" s="1"/>
  <c r="Q22" i="3"/>
  <c r="T22" i="3" s="1"/>
  <c r="P22" i="3"/>
  <c r="S22" i="3" s="1"/>
  <c r="Q21" i="3"/>
  <c r="T21" i="3" s="1"/>
  <c r="P21" i="3"/>
  <c r="S21" i="3" s="1"/>
  <c r="Q20" i="3"/>
  <c r="T20" i="3" s="1"/>
  <c r="P20" i="3"/>
  <c r="S20" i="3" s="1"/>
  <c r="O27" i="3"/>
  <c r="O14" i="3"/>
  <c r="M14" i="3"/>
  <c r="I14" i="3"/>
  <c r="H14" i="3"/>
  <c r="G14" i="3"/>
  <c r="E14" i="3"/>
  <c r="D14" i="3"/>
  <c r="C14" i="3"/>
  <c r="B14" i="3"/>
  <c r="O13" i="3"/>
  <c r="Q13" i="3"/>
  <c r="T13" i="3" s="1"/>
  <c r="P13" i="3"/>
  <c r="S13" i="3" s="1"/>
  <c r="O12" i="3"/>
  <c r="Q12" i="3"/>
  <c r="T12" i="3" s="1"/>
  <c r="P12" i="3"/>
  <c r="S12" i="3" s="1"/>
  <c r="L10" i="3"/>
  <c r="P10" i="3"/>
  <c r="S10" i="3" s="1"/>
  <c r="L9" i="3"/>
  <c r="P9" i="3"/>
  <c r="S9" i="3" s="1"/>
  <c r="L8" i="3"/>
  <c r="P8" i="3"/>
  <c r="S8" i="3" s="1"/>
  <c r="Q7" i="3"/>
  <c r="T7" i="3" s="1"/>
  <c r="P7" i="3"/>
  <c r="S7" i="3" s="1"/>
  <c r="P27" i="3" l="1"/>
  <c r="S27" i="3" s="1"/>
  <c r="R21" i="3"/>
  <c r="R22" i="3"/>
  <c r="R23" i="3"/>
  <c r="R25" i="3"/>
  <c r="R26" i="3"/>
  <c r="R10" i="3"/>
  <c r="R8" i="3"/>
  <c r="Q27" i="3"/>
  <c r="T27" i="3" s="1"/>
  <c r="R9" i="3"/>
  <c r="L27" i="3"/>
  <c r="R27" i="3" s="1"/>
  <c r="L12" i="3"/>
  <c r="R12" i="3" s="1"/>
  <c r="L7" i="3"/>
  <c r="R7" i="3" s="1"/>
  <c r="J14" i="3"/>
  <c r="P14" i="3" s="1"/>
  <c r="S14" i="3" s="1"/>
  <c r="Q8" i="3"/>
  <c r="T8" i="3" s="1"/>
  <c r="Q9" i="3"/>
  <c r="T9" i="3" s="1"/>
  <c r="L13" i="3"/>
  <c r="R13" i="3" s="1"/>
  <c r="K14" i="3"/>
  <c r="Q10" i="3"/>
  <c r="T10" i="3" s="1"/>
  <c r="R20" i="3"/>
  <c r="Q14" i="3" l="1"/>
  <c r="T14" i="3" s="1"/>
  <c r="L14" i="3"/>
  <c r="R14" i="3" s="1"/>
  <c r="N15" i="1"/>
  <c r="L15" i="1"/>
  <c r="J15" i="1"/>
  <c r="H15" i="1"/>
  <c r="F15" i="1"/>
  <c r="D15" i="1"/>
</calcChain>
</file>

<file path=xl/sharedStrings.xml><?xml version="1.0" encoding="utf-8"?>
<sst xmlns="http://schemas.openxmlformats.org/spreadsheetml/2006/main" count="158" uniqueCount="60">
  <si>
    <t>Daily FTE and Head Counts</t>
  </si>
  <si>
    <t>TSJC-Trinidad State Junior College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</si>
  <si>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</si>
  <si>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</si>
  <si>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</si>
  <si>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</si>
  <si>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</si>
  <si>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</si>
  <si>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</si>
  <si>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</si>
  <si>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</si>
  <si>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</si>
  <si>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</si>
  <si>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</si>
  <si>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</si>
  <si>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Online Campus</t>
  </si>
  <si>
    <t>CCCOnline</t>
  </si>
  <si>
    <t>Totals By Campus</t>
  </si>
  <si>
    <t>Description</t>
  </si>
  <si>
    <t>TAC</t>
  </si>
  <si>
    <t>TCN</t>
  </si>
  <si>
    <t>TMC</t>
  </si>
  <si>
    <t>TON</t>
  </si>
  <si>
    <t>TZY</t>
  </si>
  <si>
    <t>TZZ</t>
  </si>
  <si>
    <t>TOTAL</t>
  </si>
  <si>
    <t>Term:</t>
  </si>
  <si>
    <t>Institution:</t>
  </si>
  <si>
    <t>TSJC Alamosa Campus</t>
  </si>
  <si>
    <t>TSJC CCCOnline</t>
  </si>
  <si>
    <t>TSJC Trinidad Campus</t>
  </si>
  <si>
    <t>TSJC Online Campus</t>
  </si>
  <si>
    <t>TSJC Alamosa Misc Campus</t>
  </si>
  <si>
    <t>TSJC Miscellaneous Campus</t>
  </si>
  <si>
    <t>FTE by Residency by Campus</t>
  </si>
  <si>
    <t>Year-Over-Year FTE Comparison</t>
  </si>
  <si>
    <t>R - Resident</t>
  </si>
  <si>
    <t>N - Non-Resident</t>
  </si>
  <si>
    <t>U - Needs Residency Review</t>
  </si>
  <si>
    <t>Asset-In-State Tuition</t>
  </si>
  <si>
    <t>Differences</t>
  </si>
  <si>
    <t>% Difference</t>
  </si>
  <si>
    <t>FTE (Annl)</t>
  </si>
  <si>
    <t xml:space="preserve"> FTE   (Sem)</t>
  </si>
  <si>
    <t>FTE        (Sem)</t>
  </si>
  <si>
    <t>TSJC Trinidad Misc Campus</t>
  </si>
  <si>
    <t>From COGNOS ODS</t>
  </si>
  <si>
    <t>Prepared by:</t>
  </si>
  <si>
    <t>TPR</t>
  </si>
  <si>
    <t>TSJC Prison Campus</t>
  </si>
  <si>
    <t>First day of class Spring 201830 - Jan 15, 2018</t>
  </si>
  <si>
    <t>201830 All Residencies 02JUL2018</t>
  </si>
  <si>
    <t>First day of class Spring 201930 - Jan 14, 2019</t>
  </si>
  <si>
    <t>Annette Lujan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</si>
  <si>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Spring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201930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</t>
    </r>
    <r>
      <rPr>
        <b/>
        <sz val="9"/>
        <rFont val="Arial"/>
        <family val="2"/>
      </rPr>
      <t>Spring 201830</t>
    </r>
  </si>
  <si>
    <t xml:space="preserve">TSJC 201930  Countable FTE </t>
  </si>
  <si>
    <t>201930 Spring 2019</t>
  </si>
  <si>
    <t>201830 All Residencies 09APR18</t>
  </si>
  <si>
    <t>201930 All Residencies 08APR19</t>
  </si>
  <si>
    <t>04/08/2019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</si>
</sst>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\ d\,\ yyyy"/>
    <numFmt numFmtId="165" formatCode="#,##0.0"/>
    <numFmt numFmtId="166" formatCode="0.00000%"/>
    <numFmt numFmtId="167" formatCode="0.0%"/>
    <numFmt numFmtId="168" formatCode="mmm\ d\,\ yyyy;@"/>
    <numFmt numFmtId="169" formatCode="h\:mm\:ss\ AM/PM;@"/>
  </numFmts>
  <fonts count="37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D8DAC2"/>
        <bgColor indexed="64"/>
      </patternFill>
    </fill>
  </fills>
  <borders count="24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3" fillId="0" borderId="0" xfId="0" applyFont="1" applyFill="1" applyAlignment="1">
      <alignment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3" borderId="7" xfId="0" applyNumberFormat="1" applyFont="1" applyFill="1" applyBorder="1" applyAlignment="1">
      <alignment vertical="top" wrapText="1"/>
    </xf>
    <xf numFmtId="49" fontId="24" fillId="6" borderId="7" xfId="0" applyNumberFormat="1" applyFont="1" applyFill="1" applyBorder="1" applyAlignment="1">
      <alignment vertical="top" wrapText="1"/>
    </xf>
    <xf numFmtId="49" fontId="22" fillId="5" borderId="9" xfId="0" applyNumberFormat="1" applyFont="1" applyFill="1" applyBorder="1" applyAlignment="1">
      <alignment vertical="top" wrapText="1"/>
    </xf>
    <xf numFmtId="49" fontId="22" fillId="5" borderId="7" xfId="0" applyNumberFormat="1" applyFont="1" applyFill="1" applyBorder="1" applyAlignment="1">
      <alignment vertical="top" wrapText="1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2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2" applyFont="1" applyFill="1" applyBorder="1" applyAlignment="1">
      <alignment horizontal="right" vertical="top"/>
    </xf>
    <xf numFmtId="166" fontId="15" fillId="0" borderId="0" xfId="1" applyNumberFormat="1" applyFont="1" applyAlignment="1">
      <alignment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7" fontId="22" fillId="7" borderId="7" xfId="2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9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4" fillId="8" borderId="19" xfId="0" applyNumberFormat="1" applyFont="1" applyFill="1" applyBorder="1" applyAlignment="1">
      <alignment vertical="top" wrapText="1"/>
    </xf>
    <xf numFmtId="49" fontId="22" fillId="8" borderId="19" xfId="0" applyNumberFormat="1" applyFont="1" applyFill="1" applyBorder="1" applyAlignment="1">
      <alignment vertical="top" wrapText="1"/>
    </xf>
    <xf numFmtId="49" fontId="22" fillId="8" borderId="20" xfId="0" applyNumberFormat="1" applyFont="1" applyFill="1" applyBorder="1" applyAlignment="1">
      <alignment vertical="top" wrapText="1"/>
    </xf>
    <xf numFmtId="49" fontId="22" fillId="5" borderId="17" xfId="0" applyNumberFormat="1" applyFont="1" applyFill="1" applyBorder="1" applyAlignment="1">
      <alignment vertical="top" wrapText="1"/>
    </xf>
    <xf numFmtId="49" fontId="20" fillId="8" borderId="21" xfId="0" applyNumberFormat="1" applyFont="1" applyFill="1" applyBorder="1" applyAlignment="1">
      <alignment horizontal="left" vertical="top"/>
    </xf>
    <xf numFmtId="49" fontId="20" fillId="8" borderId="22" xfId="0" applyNumberFormat="1" applyFont="1" applyFill="1" applyBorder="1" applyAlignment="1">
      <alignment horizontal="left" vertical="top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6" fillId="0" borderId="21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2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3" fontId="30" fillId="8" borderId="17" xfId="0" applyNumberFormat="1" applyFont="1" applyFill="1" applyBorder="1" applyAlignment="1">
      <alignment horizontal="right" vertical="top"/>
    </xf>
    <xf numFmtId="4" fontId="30" fillId="8" borderId="17" xfId="0" applyNumberFormat="1" applyFont="1" applyFill="1" applyBorder="1" applyAlignment="1">
      <alignment horizontal="right" vertical="top"/>
    </xf>
    <xf numFmtId="165" fontId="30" fillId="8" borderId="21" xfId="0" applyNumberFormat="1" applyFont="1" applyFill="1" applyBorder="1" applyAlignment="1">
      <alignment horizontal="right"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7" fontId="22" fillId="7" borderId="17" xfId="2" applyNumberFormat="1" applyFont="1" applyFill="1" applyBorder="1" applyAlignment="1">
      <alignment horizontal="right" vertical="top" wrapText="1"/>
    </xf>
    <xf numFmtId="0" fontId="0" fillId="0" borderId="0" xfId="0" applyFill="1"/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168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3" xfId="0" applyFont="1" applyBorder="1" applyAlignment="1">
      <alignment horizontal="center" vertical="top"/>
    </xf>
    <xf numFmtId="3" fontId="9" fillId="0" borderId="23" xfId="0" applyNumberFormat="1" applyFont="1" applyBorder="1" applyAlignment="1">
      <alignment horizontal="center" vertical="top"/>
    </xf>
    <xf numFmtId="4" fontId="10" fillId="0" borderId="23" xfId="0" applyNumberFormat="1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0" fontId="36" fillId="0" borderId="0" xfId="0" applyFont="1" applyAlignment="1"/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4" fontId="27" fillId="6" borderId="7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20" fillId="3" borderId="8" xfId="0" applyNumberFormat="1" applyFont="1" applyFill="1" applyBorder="1" applyAlignment="1">
      <alignment horizontal="center" vertical="top" wrapText="1"/>
    </xf>
    <xf numFmtId="49" fontId="20" fillId="3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  <xf numFmtId="0" fontId="21" fillId="4" borderId="7" xfId="0" applyFont="1" applyFill="1" applyBorder="1" applyAlignment="1">
      <alignment horizontal="center" vertical="top" wrapText="1"/>
    </xf>
    <xf numFmtId="49" fontId="22" fillId="5" borderId="7" xfId="0" applyNumberFormat="1" applyFont="1" applyFill="1" applyBorder="1" applyAlignment="1">
      <alignment horizontal="center" vertical="top" wrapText="1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0" fontId="21" fillId="8" borderId="17" xfId="0" applyFont="1" applyFill="1" applyBorder="1" applyAlignment="1">
      <alignment horizontal="center" vertical="top" wrapText="1"/>
    </xf>
    <xf numFmtId="49" fontId="22" fillId="5" borderId="18" xfId="0" applyNumberFormat="1" applyFont="1" applyFill="1" applyBorder="1" applyAlignment="1">
      <alignment horizontal="center" vertical="top" wrapText="1"/>
    </xf>
    <xf numFmtId="49" fontId="22" fillId="5" borderId="17" xfId="0" applyNumberFormat="1" applyFont="1" applyFill="1" applyBorder="1" applyAlignment="1">
      <alignment horizontal="center" vertical="top" wrapText="1"/>
    </xf>
  </cellXfs>
  <cellStyles count="6">
    <cellStyle name="Normal" xfId="0" builtinId="0"/>
    <cellStyle name="Normal 2" xfId="4"/>
    <cellStyle name="Normal 3" xfId="3"/>
    <cellStyle name="Percent" xfId="1" builtinId="5"/>
    <cellStyle name="Percent 2" xfId="2"/>
    <cellStyle name="Percent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TSJC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426</c:v>
                </c:pt>
                <c:pt idx="1">
                  <c:v>140.13333333333301</c:v>
                </c:pt>
                <c:pt idx="2" formatCode="#,##0">
                  <c:v>27</c:v>
                </c:pt>
                <c:pt idx="3">
                  <c:v>11.616666666665999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Traditional!$A$8</c:f>
              <c:strCache>
                <c:ptCount val="1"/>
                <c:pt idx="0">
                  <c:v>TSJC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85</c:v>
                </c:pt>
                <c:pt idx="1">
                  <c:v>27.433333333333</c:v>
                </c:pt>
                <c:pt idx="2" formatCode="#,##0">
                  <c:v>13</c:v>
                </c:pt>
                <c:pt idx="3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Traditional!$A$9</c:f>
              <c:strCache>
                <c:ptCount val="1"/>
                <c:pt idx="0">
                  <c:v>TSJC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294</c:v>
                </c:pt>
                <c:pt idx="1">
                  <c:v>118.85</c:v>
                </c:pt>
                <c:pt idx="2" formatCode="#,##0">
                  <c:v>166</c:v>
                </c:pt>
                <c:pt idx="3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Traditional!$A$10</c:f>
              <c:strCache>
                <c:ptCount val="1"/>
                <c:pt idx="0">
                  <c:v>TSJC Online Campus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94</c:v>
                </c:pt>
                <c:pt idx="1">
                  <c:v>26.033333333333001</c:v>
                </c:pt>
                <c:pt idx="2" formatCode="#,##0">
                  <c:v>19</c:v>
                </c:pt>
                <c:pt idx="3">
                  <c:v>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Traditional!$A$11</c:f>
              <c:strCache>
                <c:ptCount val="1"/>
                <c:pt idx="0">
                  <c:v>TSJC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11</c:v>
                </c:pt>
                <c:pt idx="1">
                  <c:v>2.9333333333330001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Traditional!$A$12</c:f>
              <c:strCache>
                <c:ptCount val="1"/>
                <c:pt idx="0">
                  <c:v>TSJC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424</c:v>
                </c:pt>
                <c:pt idx="1">
                  <c:v>88.066666666665995</c:v>
                </c:pt>
                <c:pt idx="2" formatCode="#,##0">
                  <c:v>0</c:v>
                </c:pt>
                <c:pt idx="3">
                  <c:v>3.3333333333000002E-2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Traditional!$A$13</c:f>
              <c:strCache>
                <c:ptCount val="1"/>
                <c:pt idx="0">
                  <c:v>TSJC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115</c:v>
                </c:pt>
                <c:pt idx="1">
                  <c:v>34.433333333333003</c:v>
                </c:pt>
                <c:pt idx="2" formatCode="#,##0">
                  <c:v>4</c:v>
                </c:pt>
                <c:pt idx="3">
                  <c:v>3.6666666666659999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1234440</xdr:colOff>
      <xdr:row>27</xdr:row>
      <xdr:rowOff>53340</xdr:rowOff>
    </xdr:from>
    <xdr:to>
      <xdr:col>19</xdr:col>
      <xdr:colOff>342900</xdr:colOff>
      <xdr:row>39</xdr:row>
      <xdr:rowOff>106680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opLeftCell="A4" zoomScaleNormal="100" workbookViewId="0">
      <selection activeCell="A3" sqref="A3"/>
    </sheetView>
  </sheetViews>
  <sheetFormatPr defaultRowHeight="12.75" customHeight="1"/>
  <cols>
    <col min="1" max="1" width="13.88671875" customWidth="1"/>
    <col min="2" max="14" width="8.88671875" customWidth="1"/>
    <col min="15" max="15" width="6.33203125" bestFit="1" customWidth="1"/>
  </cols>
  <sheetData>
    <row r="1" spans="1:19" ht="24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11"/>
    </row>
    <row r="2" spans="1:19" ht="13.2">
      <c r="A2" s="1" t="s">
        <v>26</v>
      </c>
      <c r="B2" s="2" t="s">
        <v>56</v>
      </c>
      <c r="C2" s="11"/>
      <c r="D2" s="11"/>
      <c r="E2" s="11"/>
      <c r="F2" s="11"/>
      <c r="G2" s="11"/>
      <c r="H2" s="11"/>
      <c r="J2" s="11"/>
      <c r="K2" s="11"/>
      <c r="L2" s="11"/>
      <c r="M2" s="11"/>
      <c r="N2" s="11"/>
      <c r="O2" s="11"/>
    </row>
    <row r="3" spans="1:19" ht="15">
      <c r="A3" s="1" t="s">
        <v>27</v>
      </c>
      <c r="B3" s="2" t="s">
        <v>1</v>
      </c>
      <c r="C3" s="11"/>
      <c r="D3" s="11"/>
      <c r="E3" s="11"/>
      <c r="F3" s="11"/>
      <c r="G3" s="88"/>
      <c r="H3" s="11"/>
      <c r="J3" s="11"/>
      <c r="K3" s="11"/>
      <c r="L3" s="11"/>
      <c r="M3" s="11"/>
      <c r="N3" s="11"/>
      <c r="O3" s="11"/>
    </row>
    <row r="4" spans="1:19" ht="12.75" customHeight="1">
      <c r="A4" s="72">
        <v>43563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9" ht="24" customHeight="1" thickBot="1">
      <c r="A5" s="93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11"/>
      <c r="P5" s="88"/>
    </row>
    <row r="6" spans="1:19" ht="24.6" customHeight="1" thickBot="1">
      <c r="A6" s="3"/>
      <c r="B6" s="95" t="s">
        <v>3</v>
      </c>
      <c r="C6" s="96"/>
      <c r="D6" s="97" t="s">
        <v>4</v>
      </c>
      <c r="E6" s="96"/>
      <c r="F6" s="97" t="s">
        <v>5</v>
      </c>
      <c r="G6" s="96"/>
      <c r="H6" s="95" t="s">
        <v>6</v>
      </c>
      <c r="I6" s="96"/>
      <c r="J6" s="97" t="s">
        <v>7</v>
      </c>
      <c r="K6" s="96"/>
      <c r="L6" s="95" t="s">
        <v>8</v>
      </c>
      <c r="M6" s="96"/>
    </row>
    <row r="7" spans="1:19" ht="13.8" thickBot="1">
      <c r="A7" s="5" t="s">
        <v>9</v>
      </c>
      <c r="B7" s="6" t="s">
        <v>10</v>
      </c>
      <c r="C7" s="5" t="s">
        <v>11</v>
      </c>
      <c r="D7" s="6" t="s">
        <v>10</v>
      </c>
      <c r="E7" s="6" t="s">
        <v>11</v>
      </c>
      <c r="F7" s="6" t="s">
        <v>10</v>
      </c>
      <c r="G7" s="5" t="s">
        <v>11</v>
      </c>
      <c r="H7" s="6" t="s">
        <v>10</v>
      </c>
      <c r="I7" s="5" t="s">
        <v>11</v>
      </c>
      <c r="J7" s="6" t="s">
        <v>10</v>
      </c>
      <c r="K7" s="5" t="s">
        <v>11</v>
      </c>
      <c r="L7" s="6" t="s">
        <v>10</v>
      </c>
      <c r="M7" s="5" t="s">
        <v>11</v>
      </c>
      <c r="P7" s="89"/>
      <c r="Q7" s="90"/>
    </row>
    <row r="8" spans="1:19" ht="13.2">
      <c r="A8" s="7" t="s">
        <v>12</v>
      </c>
      <c r="B8" s="8">
        <v>1449</v>
      </c>
      <c r="C8" s="9">
        <v>437.88333333333298</v>
      </c>
      <c r="D8" s="8">
        <v>2</v>
      </c>
      <c r="E8" s="9">
        <v>0.4</v>
      </c>
      <c r="F8" s="8">
        <v>229</v>
      </c>
      <c r="G8" s="9">
        <v>105.26666666666701</v>
      </c>
      <c r="H8" s="8">
        <v>0</v>
      </c>
      <c r="I8" s="9">
        <v>0</v>
      </c>
      <c r="J8" s="8">
        <v>0</v>
      </c>
      <c r="K8" s="9">
        <v>0</v>
      </c>
      <c r="L8" s="8">
        <v>1680</v>
      </c>
      <c r="M8" s="9">
        <v>543.54999999999995</v>
      </c>
    </row>
    <row r="9" spans="1:19" ht="12.75" customHeight="1">
      <c r="L9" s="89"/>
      <c r="M9" s="90"/>
    </row>
    <row r="10" spans="1:19" ht="24" customHeight="1" thickBot="1">
      <c r="A10" s="93" t="s">
        <v>13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1"/>
      <c r="S10" s="90"/>
    </row>
    <row r="11" spans="1:19" ht="24.6" customHeight="1" thickBot="1">
      <c r="A11" s="3"/>
      <c r="B11" s="4"/>
      <c r="C11" s="95" t="s">
        <v>3</v>
      </c>
      <c r="D11" s="96"/>
      <c r="E11" s="97" t="s">
        <v>4</v>
      </c>
      <c r="F11" s="96"/>
      <c r="G11" s="97" t="s">
        <v>5</v>
      </c>
      <c r="H11" s="96"/>
      <c r="I11" s="95" t="s">
        <v>6</v>
      </c>
      <c r="J11" s="96"/>
      <c r="K11" s="97" t="s">
        <v>7</v>
      </c>
      <c r="L11" s="96"/>
      <c r="M11" s="95" t="s">
        <v>8</v>
      </c>
      <c r="N11" s="96"/>
    </row>
    <row r="12" spans="1:19" ht="13.8" thickBot="1">
      <c r="A12" s="5" t="s">
        <v>18</v>
      </c>
      <c r="B12" s="5" t="s">
        <v>14</v>
      </c>
      <c r="C12" s="6" t="s">
        <v>10</v>
      </c>
      <c r="D12" s="5" t="s">
        <v>11</v>
      </c>
      <c r="E12" s="6" t="s">
        <v>10</v>
      </c>
      <c r="F12" s="6" t="s">
        <v>11</v>
      </c>
      <c r="G12" s="6" t="s">
        <v>10</v>
      </c>
      <c r="H12" s="5" t="s">
        <v>11</v>
      </c>
      <c r="I12" s="6" t="s">
        <v>10</v>
      </c>
      <c r="J12" s="5" t="s">
        <v>11</v>
      </c>
      <c r="K12" s="6" t="s">
        <v>10</v>
      </c>
      <c r="L12" s="5" t="s">
        <v>11</v>
      </c>
      <c r="M12" s="6" t="s">
        <v>10</v>
      </c>
      <c r="N12" s="5" t="s">
        <v>11</v>
      </c>
    </row>
    <row r="13" spans="1:19" s="83" customFormat="1" ht="13.8" thickBot="1">
      <c r="A13" s="84" t="s">
        <v>15</v>
      </c>
      <c r="B13" s="84" t="s">
        <v>22</v>
      </c>
      <c r="C13" s="85">
        <v>196</v>
      </c>
      <c r="D13" s="86">
        <v>26.033333333333001</v>
      </c>
      <c r="E13" s="85">
        <v>0</v>
      </c>
      <c r="F13" s="86">
        <v>0</v>
      </c>
      <c r="G13" s="85">
        <v>36</v>
      </c>
      <c r="H13" s="86">
        <v>4.95</v>
      </c>
      <c r="I13" s="85">
        <v>0</v>
      </c>
      <c r="J13" s="86">
        <v>0</v>
      </c>
      <c r="K13" s="85">
        <v>0</v>
      </c>
      <c r="L13" s="86">
        <v>0</v>
      </c>
      <c r="M13" s="85">
        <v>232</v>
      </c>
      <c r="N13" s="86">
        <v>30.983333333333</v>
      </c>
      <c r="P13" s="89"/>
      <c r="Q13" s="90"/>
    </row>
    <row r="14" spans="1:19" s="83" customFormat="1" ht="13.8" thickBot="1">
      <c r="A14" s="10" t="s">
        <v>16</v>
      </c>
      <c r="B14" s="84" t="s">
        <v>20</v>
      </c>
      <c r="C14" s="8">
        <v>144</v>
      </c>
      <c r="D14" s="9">
        <v>27.433333333333</v>
      </c>
      <c r="E14" s="8">
        <v>0</v>
      </c>
      <c r="F14" s="9">
        <v>0</v>
      </c>
      <c r="G14" s="8">
        <v>30</v>
      </c>
      <c r="H14" s="9">
        <v>5.3</v>
      </c>
      <c r="I14" s="8">
        <v>0</v>
      </c>
      <c r="J14" s="9">
        <v>0</v>
      </c>
      <c r="K14" s="8">
        <v>0</v>
      </c>
      <c r="L14" s="9">
        <v>0</v>
      </c>
      <c r="M14" s="8">
        <v>174</v>
      </c>
      <c r="N14" s="9">
        <v>32.733333333333</v>
      </c>
      <c r="P14" s="89"/>
      <c r="Q14" s="90"/>
    </row>
    <row r="15" spans="1:19" ht="12.75" customHeight="1" thickBot="1">
      <c r="A15" s="7" t="s">
        <v>12</v>
      </c>
      <c r="B15" s="10" t="s">
        <v>25</v>
      </c>
      <c r="C15" s="8">
        <v>0</v>
      </c>
      <c r="D15" s="87">
        <f>SUM(D9:D14)</f>
        <v>53.466666666666001</v>
      </c>
      <c r="E15" s="8">
        <v>0</v>
      </c>
      <c r="F15" s="87">
        <f>SUM(F9:F14)</f>
        <v>0</v>
      </c>
      <c r="G15" s="8">
        <v>0</v>
      </c>
      <c r="H15" s="87">
        <f>SUM(H9:H14)</f>
        <v>10.25</v>
      </c>
      <c r="I15" s="8">
        <v>0</v>
      </c>
      <c r="J15" s="87">
        <f>SUM(J9:J14)</f>
        <v>0</v>
      </c>
      <c r="K15" s="8">
        <v>0</v>
      </c>
      <c r="L15" s="87">
        <f>SUM(L9:L14)</f>
        <v>0</v>
      </c>
      <c r="M15" s="8">
        <v>0</v>
      </c>
      <c r="N15" s="87">
        <f>SUM(N9:N14)</f>
        <v>63.716666666666001</v>
      </c>
      <c r="Q15" s="90"/>
    </row>
    <row r="16" spans="1:19" ht="24" customHeight="1" thickBot="1">
      <c r="A16" s="98" t="s">
        <v>17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11"/>
    </row>
    <row r="17" spans="1:19" ht="24.6" customHeight="1" thickBot="1">
      <c r="A17" s="3"/>
      <c r="B17" s="3"/>
      <c r="C17" s="95" t="s">
        <v>3</v>
      </c>
      <c r="D17" s="96"/>
      <c r="E17" s="97" t="s">
        <v>4</v>
      </c>
      <c r="F17" s="96"/>
      <c r="G17" s="97" t="s">
        <v>5</v>
      </c>
      <c r="H17" s="96"/>
      <c r="I17" s="95" t="s">
        <v>6</v>
      </c>
      <c r="J17" s="96"/>
      <c r="K17" s="97" t="s">
        <v>7</v>
      </c>
      <c r="L17" s="96"/>
      <c r="M17" s="95" t="s">
        <v>8</v>
      </c>
      <c r="N17" s="96"/>
    </row>
    <row r="18" spans="1:19" ht="13.8" thickBot="1">
      <c r="A18" s="5" t="s">
        <v>18</v>
      </c>
      <c r="B18" s="5" t="s">
        <v>14</v>
      </c>
      <c r="C18" s="6" t="s">
        <v>10</v>
      </c>
      <c r="D18" s="5" t="s">
        <v>11</v>
      </c>
      <c r="E18" s="6" t="s">
        <v>10</v>
      </c>
      <c r="F18" s="6" t="s">
        <v>11</v>
      </c>
      <c r="G18" s="6" t="s">
        <v>10</v>
      </c>
      <c r="H18" s="5" t="s">
        <v>11</v>
      </c>
      <c r="I18" s="6" t="s">
        <v>10</v>
      </c>
      <c r="J18" s="5" t="s">
        <v>11</v>
      </c>
      <c r="K18" s="6" t="s">
        <v>10</v>
      </c>
      <c r="L18" s="5" t="s">
        <v>11</v>
      </c>
      <c r="M18" s="6" t="s">
        <v>10</v>
      </c>
      <c r="N18" s="5" t="s">
        <v>11</v>
      </c>
    </row>
    <row r="19" spans="1:19" ht="13.8" thickBot="1">
      <c r="A19" s="14" t="s">
        <v>28</v>
      </c>
      <c r="B19" s="10" t="s">
        <v>19</v>
      </c>
      <c r="C19" s="8">
        <v>448</v>
      </c>
      <c r="D19" s="9">
        <v>140.13333333333301</v>
      </c>
      <c r="E19" s="8">
        <v>1</v>
      </c>
      <c r="F19" s="9">
        <v>0.2</v>
      </c>
      <c r="G19" s="8">
        <v>28</v>
      </c>
      <c r="H19" s="9">
        <v>11.616666666665999</v>
      </c>
      <c r="I19" s="8">
        <v>0</v>
      </c>
      <c r="J19" s="9">
        <v>0</v>
      </c>
      <c r="K19" s="8">
        <v>0</v>
      </c>
      <c r="L19" s="9">
        <v>0</v>
      </c>
      <c r="M19" s="8">
        <v>477</v>
      </c>
      <c r="N19" s="9">
        <v>151.94999999999999</v>
      </c>
      <c r="P19" s="89"/>
      <c r="Q19" s="90"/>
      <c r="S19" s="90"/>
    </row>
    <row r="20" spans="1:19" ht="13.8" thickBot="1">
      <c r="A20" s="14" t="s">
        <v>29</v>
      </c>
      <c r="B20" s="10" t="s">
        <v>20</v>
      </c>
      <c r="C20" s="8">
        <v>144</v>
      </c>
      <c r="D20" s="9">
        <v>27.433333333333</v>
      </c>
      <c r="E20" s="8">
        <v>0</v>
      </c>
      <c r="F20" s="9">
        <v>0</v>
      </c>
      <c r="G20" s="8">
        <v>30</v>
      </c>
      <c r="H20" s="9">
        <v>5.3</v>
      </c>
      <c r="I20" s="8">
        <v>0</v>
      </c>
      <c r="J20" s="9">
        <v>0</v>
      </c>
      <c r="K20" s="8">
        <v>0</v>
      </c>
      <c r="L20" s="9">
        <v>0</v>
      </c>
      <c r="M20" s="8">
        <v>174</v>
      </c>
      <c r="N20" s="9">
        <v>32.733333333333</v>
      </c>
      <c r="P20" s="89"/>
      <c r="Q20" s="90"/>
    </row>
    <row r="21" spans="1:19" ht="13.8" thickBot="1">
      <c r="A21" s="14" t="s">
        <v>30</v>
      </c>
      <c r="B21" s="10" t="s">
        <v>21</v>
      </c>
      <c r="C21" s="8">
        <v>322</v>
      </c>
      <c r="D21" s="9">
        <v>118.85</v>
      </c>
      <c r="E21" s="8">
        <v>1</v>
      </c>
      <c r="F21" s="9">
        <v>0.2</v>
      </c>
      <c r="G21" s="8">
        <v>166</v>
      </c>
      <c r="H21" s="9">
        <v>79.7</v>
      </c>
      <c r="I21" s="8">
        <v>0</v>
      </c>
      <c r="J21" s="9">
        <v>0</v>
      </c>
      <c r="K21" s="8">
        <v>0</v>
      </c>
      <c r="L21" s="9">
        <v>0</v>
      </c>
      <c r="M21" s="8">
        <v>489</v>
      </c>
      <c r="N21" s="9">
        <v>198.75</v>
      </c>
      <c r="P21" s="89"/>
      <c r="Q21" s="90"/>
    </row>
    <row r="22" spans="1:19" ht="13.8" thickBot="1">
      <c r="A22" s="14" t="s">
        <v>31</v>
      </c>
      <c r="B22" s="10" t="s">
        <v>22</v>
      </c>
      <c r="C22" s="8">
        <v>196</v>
      </c>
      <c r="D22" s="9">
        <v>26.033333333333001</v>
      </c>
      <c r="E22" s="8">
        <v>0</v>
      </c>
      <c r="F22" s="9">
        <v>0</v>
      </c>
      <c r="G22" s="8">
        <v>36</v>
      </c>
      <c r="H22" s="9">
        <v>4.95</v>
      </c>
      <c r="I22" s="8">
        <v>0</v>
      </c>
      <c r="J22" s="9">
        <v>0</v>
      </c>
      <c r="K22" s="8">
        <v>0</v>
      </c>
      <c r="L22" s="9">
        <v>0</v>
      </c>
      <c r="M22" s="8">
        <v>232</v>
      </c>
      <c r="N22" s="9">
        <v>30.983333333333</v>
      </c>
      <c r="P22" s="89"/>
      <c r="Q22" s="90"/>
    </row>
    <row r="23" spans="1:19" s="82" customFormat="1" ht="13.8" thickBot="1">
      <c r="A23" s="14" t="s">
        <v>49</v>
      </c>
      <c r="B23" s="10" t="s">
        <v>48</v>
      </c>
      <c r="C23" s="8">
        <v>11</v>
      </c>
      <c r="D23" s="9">
        <v>2.9333333333330001</v>
      </c>
      <c r="E23" s="8">
        <v>0</v>
      </c>
      <c r="F23" s="9">
        <v>0</v>
      </c>
      <c r="G23" s="8">
        <v>0</v>
      </c>
      <c r="H23" s="9">
        <v>0</v>
      </c>
      <c r="I23" s="8">
        <v>0</v>
      </c>
      <c r="J23" s="9">
        <v>0</v>
      </c>
      <c r="K23" s="8">
        <v>0</v>
      </c>
      <c r="L23" s="9">
        <v>0</v>
      </c>
      <c r="M23" s="8">
        <v>11</v>
      </c>
      <c r="N23" s="9">
        <v>2.9333333333330001</v>
      </c>
      <c r="P23" s="89"/>
      <c r="Q23" s="90"/>
    </row>
    <row r="24" spans="1:19" ht="13.8" thickBot="1">
      <c r="A24" s="14" t="s">
        <v>32</v>
      </c>
      <c r="B24" s="10" t="s">
        <v>23</v>
      </c>
      <c r="C24" s="8">
        <v>482</v>
      </c>
      <c r="D24" s="9">
        <v>88.066666666665995</v>
      </c>
      <c r="E24" s="8">
        <v>0</v>
      </c>
      <c r="F24" s="9">
        <v>0</v>
      </c>
      <c r="G24" s="8">
        <v>1</v>
      </c>
      <c r="H24" s="9">
        <v>3.3333333333000002E-2</v>
      </c>
      <c r="I24" s="8">
        <v>0</v>
      </c>
      <c r="J24" s="9">
        <v>0</v>
      </c>
      <c r="K24" s="8">
        <v>0</v>
      </c>
      <c r="L24" s="9">
        <v>0</v>
      </c>
      <c r="M24" s="8">
        <v>483</v>
      </c>
      <c r="N24" s="9">
        <v>88.1</v>
      </c>
      <c r="P24" s="89"/>
      <c r="Q24" s="90"/>
    </row>
    <row r="25" spans="1:19" ht="13.8" thickBot="1">
      <c r="A25" s="14" t="s">
        <v>33</v>
      </c>
      <c r="B25" s="10" t="s">
        <v>24</v>
      </c>
      <c r="C25" s="8">
        <v>123</v>
      </c>
      <c r="D25" s="9">
        <v>34.433333333333003</v>
      </c>
      <c r="E25" s="8">
        <v>0</v>
      </c>
      <c r="F25" s="9">
        <v>0</v>
      </c>
      <c r="G25" s="8">
        <v>6</v>
      </c>
      <c r="H25" s="9">
        <v>3.6666666666659999</v>
      </c>
      <c r="I25" s="8">
        <v>0</v>
      </c>
      <c r="J25" s="9">
        <v>0</v>
      </c>
      <c r="K25" s="8">
        <v>0</v>
      </c>
      <c r="L25" s="9">
        <v>0</v>
      </c>
      <c r="M25" s="8">
        <v>129</v>
      </c>
      <c r="N25" s="9">
        <v>38.1</v>
      </c>
      <c r="P25" s="89"/>
      <c r="Q25" s="90"/>
    </row>
    <row r="26" spans="1:19" ht="12.75" customHeight="1" thickBot="1">
      <c r="A26" s="7" t="s">
        <v>12</v>
      </c>
      <c r="B26" s="10" t="s">
        <v>25</v>
      </c>
      <c r="C26" s="8">
        <v>0</v>
      </c>
      <c r="D26" s="87">
        <f>SUM(D19:D25)</f>
        <v>437.883333333331</v>
      </c>
      <c r="E26" s="8">
        <v>0</v>
      </c>
      <c r="F26" s="87">
        <f>SUM(F19:F25)</f>
        <v>0.4</v>
      </c>
      <c r="G26" s="8">
        <v>0</v>
      </c>
      <c r="H26" s="87">
        <f>SUM(H19:H25)</f>
        <v>105.26666666666502</v>
      </c>
      <c r="I26" s="8">
        <v>0</v>
      </c>
      <c r="J26" s="87">
        <f>SUM(J19:J25)</f>
        <v>0</v>
      </c>
      <c r="K26" s="8">
        <v>0</v>
      </c>
      <c r="L26" s="87">
        <f>SUM(L19:L25)</f>
        <v>0</v>
      </c>
      <c r="M26" s="8">
        <v>0</v>
      </c>
      <c r="N26" s="87">
        <f>SUM(N19:N25)</f>
        <v>543.54999999999905</v>
      </c>
      <c r="Q26" s="90"/>
    </row>
    <row r="27" spans="1:19" ht="13.2">
      <c r="A27" s="13">
        <v>0.3334375</v>
      </c>
      <c r="B27" s="11"/>
      <c r="C27" s="11"/>
      <c r="D27" s="11"/>
      <c r="E27" s="11"/>
      <c r="F27" s="12"/>
      <c r="G27" s="11"/>
      <c r="H27" s="11"/>
      <c r="I27" s="11"/>
      <c r="J27" s="11"/>
      <c r="L27" s="11"/>
      <c r="M27" s="11"/>
      <c r="N27" s="11"/>
      <c r="O27" s="11"/>
    </row>
    <row r="28" spans="1:19" ht="12.75" customHeight="1">
      <c r="A28" s="71">
        <v>43563</v>
      </c>
    </row>
    <row r="41" spans="10:10" ht="12.75" customHeight="1">
      <c r="J41" s="70"/>
    </row>
  </sheetData>
  <mergeCells count="22">
    <mergeCell ref="M17:N17"/>
    <mergeCell ref="A16:N16"/>
    <mergeCell ref="C11:D11"/>
    <mergeCell ref="E11:F11"/>
    <mergeCell ref="G11:H11"/>
    <mergeCell ref="I11:J11"/>
    <mergeCell ref="K11:L11"/>
    <mergeCell ref="M11:N11"/>
    <mergeCell ref="C17:D17"/>
    <mergeCell ref="E17:F17"/>
    <mergeCell ref="G17:H17"/>
    <mergeCell ref="I17:J17"/>
    <mergeCell ref="K17:L17"/>
    <mergeCell ref="A5:N5"/>
    <mergeCell ref="A1:N1"/>
    <mergeCell ref="A10:N10"/>
    <mergeCell ref="B6:C6"/>
    <mergeCell ref="D6:E6"/>
    <mergeCell ref="F6:G6"/>
    <mergeCell ref="H6:I6"/>
    <mergeCell ref="J6:K6"/>
    <mergeCell ref="L6:M6"/>
  </mergeCells>
  <pageMargins left="0.54" right="0.2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zoomScaleNormal="100" workbookViewId="0"/>
  </sheetViews>
  <sheetFormatPr defaultColWidth="8.88671875" defaultRowHeight="13.2"/>
  <cols>
    <col min="1" max="1" width="18.6640625" style="17" customWidth="1"/>
    <col min="2" max="2" width="6.44140625" style="17" customWidth="1"/>
    <col min="3" max="3" width="6.109375" style="17" customWidth="1"/>
    <col min="4" max="4" width="5.5546875" style="17" customWidth="1"/>
    <col min="5" max="5" width="6.33203125" style="17" customWidth="1"/>
    <col min="6" max="6" width="5.33203125" style="17" customWidth="1"/>
    <col min="7" max="7" width="7" style="17" customWidth="1"/>
    <col min="8" max="8" width="5.44140625" style="17" customWidth="1"/>
    <col min="9" max="9" width="5.6640625" style="17" customWidth="1"/>
    <col min="10" max="10" width="5.88671875" style="17" customWidth="1"/>
    <col min="11" max="11" width="6.109375" style="17" customWidth="1"/>
    <col min="12" max="12" width="7" style="17" customWidth="1"/>
    <col min="13" max="13" width="5.44140625" style="17" customWidth="1"/>
    <col min="14" max="14" width="5.6640625" style="17" customWidth="1"/>
    <col min="15" max="15" width="6.77734375" style="17" customWidth="1"/>
    <col min="16" max="16" width="5.109375" style="17" customWidth="1"/>
    <col min="17" max="18" width="5.6640625" style="17" customWidth="1"/>
    <col min="19" max="19" width="6.6640625" style="17" customWidth="1"/>
    <col min="20" max="20" width="7" style="17" customWidth="1"/>
    <col min="21" max="21" width="8.88671875" style="17"/>
    <col min="22" max="22" width="7.109375" style="17" customWidth="1"/>
    <col min="23" max="16384" width="8.88671875" style="17"/>
  </cols>
  <sheetData>
    <row r="1" spans="1:22" ht="20.399999999999999">
      <c r="A1" s="15"/>
      <c r="B1" s="16" t="s">
        <v>55</v>
      </c>
    </row>
    <row r="2" spans="1:22">
      <c r="A2" s="18"/>
      <c r="B2" s="91" t="s">
        <v>59</v>
      </c>
      <c r="O2" s="19" t="s">
        <v>50</v>
      </c>
    </row>
    <row r="3" spans="1:22" ht="13.2" customHeight="1">
      <c r="A3" s="101"/>
      <c r="B3" s="20"/>
      <c r="O3" s="19" t="s">
        <v>52</v>
      </c>
    </row>
    <row r="4" spans="1:22">
      <c r="A4" s="101"/>
      <c r="B4" s="19" t="s">
        <v>34</v>
      </c>
      <c r="J4" s="21" t="s">
        <v>35</v>
      </c>
      <c r="N4" s="73"/>
    </row>
    <row r="5" spans="1:22" ht="22.2" customHeight="1">
      <c r="A5" s="102"/>
      <c r="B5" s="104" t="s">
        <v>36</v>
      </c>
      <c r="C5" s="104"/>
      <c r="D5" s="104" t="s">
        <v>37</v>
      </c>
      <c r="E5" s="104"/>
      <c r="F5" s="104" t="s">
        <v>38</v>
      </c>
      <c r="G5" s="104"/>
      <c r="H5" s="99" t="s">
        <v>39</v>
      </c>
      <c r="I5" s="100"/>
      <c r="J5" s="105" t="s">
        <v>58</v>
      </c>
      <c r="K5" s="105"/>
      <c r="L5" s="105"/>
      <c r="M5" s="105" t="s">
        <v>57</v>
      </c>
      <c r="N5" s="105"/>
      <c r="O5" s="105"/>
      <c r="P5" s="106" t="s">
        <v>40</v>
      </c>
      <c r="Q5" s="106"/>
      <c r="R5" s="106"/>
      <c r="S5" s="107" t="s">
        <v>41</v>
      </c>
      <c r="T5" s="108"/>
    </row>
    <row r="6" spans="1:22" ht="22.2" customHeight="1">
      <c r="A6" s="103"/>
      <c r="B6" s="22" t="s">
        <v>10</v>
      </c>
      <c r="C6" s="22" t="s">
        <v>42</v>
      </c>
      <c r="D6" s="22" t="s">
        <v>10</v>
      </c>
      <c r="E6" s="22" t="s">
        <v>42</v>
      </c>
      <c r="F6" s="22" t="s">
        <v>10</v>
      </c>
      <c r="G6" s="22" t="s">
        <v>42</v>
      </c>
      <c r="H6" s="22" t="s">
        <v>10</v>
      </c>
      <c r="I6" s="22" t="s">
        <v>42</v>
      </c>
      <c r="J6" s="23" t="s">
        <v>10</v>
      </c>
      <c r="K6" s="23" t="s">
        <v>42</v>
      </c>
      <c r="L6" s="23" t="s">
        <v>43</v>
      </c>
      <c r="M6" s="23" t="s">
        <v>10</v>
      </c>
      <c r="N6" s="23" t="s">
        <v>42</v>
      </c>
      <c r="O6" s="23" t="s">
        <v>43</v>
      </c>
      <c r="P6" s="24" t="s">
        <v>10</v>
      </c>
      <c r="Q6" s="25" t="s">
        <v>42</v>
      </c>
      <c r="R6" s="25" t="s">
        <v>44</v>
      </c>
      <c r="S6" s="25" t="s">
        <v>10</v>
      </c>
      <c r="T6" s="25" t="s">
        <v>42</v>
      </c>
    </row>
    <row r="7" spans="1:22">
      <c r="A7" s="26" t="s">
        <v>28</v>
      </c>
      <c r="B7" s="27">
        <v>426</v>
      </c>
      <c r="C7" s="28">
        <v>140.13333333333301</v>
      </c>
      <c r="D7" s="27">
        <v>27</v>
      </c>
      <c r="E7" s="28">
        <v>11.616666666665999</v>
      </c>
      <c r="F7" s="27">
        <v>0</v>
      </c>
      <c r="G7" s="28">
        <v>0</v>
      </c>
      <c r="H7" s="27">
        <v>1</v>
      </c>
      <c r="I7" s="28">
        <v>0.2</v>
      </c>
      <c r="J7" s="29">
        <f>B7+D7+F7+H7</f>
        <v>454</v>
      </c>
      <c r="K7" s="30">
        <f>C7+E7+G7+I7</f>
        <v>151.94999999999899</v>
      </c>
      <c r="L7" s="30">
        <f>K7*2</f>
        <v>303.89999999999799</v>
      </c>
      <c r="M7" s="29">
        <v>441</v>
      </c>
      <c r="N7" s="30">
        <v>161.55000000000001</v>
      </c>
      <c r="O7" s="30">
        <f>N7*2</f>
        <v>323.10000000000002</v>
      </c>
      <c r="P7" s="78">
        <f>J7-M7</f>
        <v>13</v>
      </c>
      <c r="Q7" s="31">
        <f t="shared" ref="Q7:R14" si="0">K7-N7</f>
        <v>-9.6000000000010175</v>
      </c>
      <c r="R7" s="31">
        <f t="shared" si="0"/>
        <v>-19.200000000002035</v>
      </c>
      <c r="S7" s="32">
        <f>P7/M7</f>
        <v>2.9478458049886622E-2</v>
      </c>
      <c r="T7" s="32">
        <f t="shared" ref="T7:T13" si="1">Q7/N7</f>
        <v>-5.942432683380388E-2</v>
      </c>
    </row>
    <row r="8" spans="1:22">
      <c r="A8" s="26" t="s">
        <v>29</v>
      </c>
      <c r="B8" s="27">
        <v>85</v>
      </c>
      <c r="C8" s="28">
        <v>27.433333333333</v>
      </c>
      <c r="D8" s="27">
        <v>13</v>
      </c>
      <c r="E8" s="28">
        <v>5.3</v>
      </c>
      <c r="F8" s="27">
        <v>0</v>
      </c>
      <c r="G8" s="28">
        <v>0</v>
      </c>
      <c r="H8" s="27">
        <v>0</v>
      </c>
      <c r="I8" s="28">
        <v>0</v>
      </c>
      <c r="J8" s="29">
        <f t="shared" ref="J8:J13" si="2">B8+D8+F8+H8</f>
        <v>98</v>
      </c>
      <c r="K8" s="30">
        <f t="shared" ref="K8:K10" si="3">C8+E8+G8+I8</f>
        <v>32.733333333333</v>
      </c>
      <c r="L8" s="30">
        <f>K8*2</f>
        <v>65.466666666666001</v>
      </c>
      <c r="M8" s="29">
        <v>84</v>
      </c>
      <c r="N8" s="30">
        <v>26.833333333333002</v>
      </c>
      <c r="O8" s="30">
        <f>N8*2</f>
        <v>53.666666666666003</v>
      </c>
      <c r="P8" s="79">
        <f t="shared" ref="P8:P14" si="4">J8-M8</f>
        <v>14</v>
      </c>
      <c r="Q8" s="33">
        <f t="shared" si="0"/>
        <v>5.8999999999999986</v>
      </c>
      <c r="R8" s="33">
        <f t="shared" si="0"/>
        <v>11.799999999999997</v>
      </c>
      <c r="S8" s="34">
        <f t="shared" ref="S8:T14" si="5">P8/M8</f>
        <v>0.16666666666666666</v>
      </c>
      <c r="T8" s="34">
        <f t="shared" si="1"/>
        <v>0.21987577639751818</v>
      </c>
    </row>
    <row r="9" spans="1:22">
      <c r="A9" s="26" t="s">
        <v>30</v>
      </c>
      <c r="B9" s="27">
        <v>294</v>
      </c>
      <c r="C9" s="28">
        <v>118.85</v>
      </c>
      <c r="D9" s="27">
        <v>166</v>
      </c>
      <c r="E9" s="28">
        <v>79.7</v>
      </c>
      <c r="F9" s="27">
        <v>0</v>
      </c>
      <c r="G9" s="28">
        <v>0</v>
      </c>
      <c r="H9" s="27">
        <v>1</v>
      </c>
      <c r="I9" s="28">
        <v>0.2</v>
      </c>
      <c r="J9" s="29">
        <f t="shared" si="2"/>
        <v>461</v>
      </c>
      <c r="K9" s="30">
        <f t="shared" si="3"/>
        <v>198.75</v>
      </c>
      <c r="L9" s="30">
        <f t="shared" ref="L9:L14" si="6">K9*2</f>
        <v>397.5</v>
      </c>
      <c r="M9" s="29">
        <v>513</v>
      </c>
      <c r="N9" s="30">
        <v>225.8</v>
      </c>
      <c r="O9" s="30">
        <f t="shared" ref="O9:O14" si="7">N9*2</f>
        <v>451.6</v>
      </c>
      <c r="P9" s="79">
        <f t="shared" si="4"/>
        <v>-52</v>
      </c>
      <c r="Q9" s="33">
        <f t="shared" si="0"/>
        <v>-27.050000000000011</v>
      </c>
      <c r="R9" s="33">
        <f t="shared" si="0"/>
        <v>-54.100000000000023</v>
      </c>
      <c r="S9" s="34">
        <f t="shared" si="5"/>
        <v>-0.10136452241715399</v>
      </c>
      <c r="T9" s="34">
        <f t="shared" si="1"/>
        <v>-0.11979627989371129</v>
      </c>
    </row>
    <row r="10" spans="1:22">
      <c r="A10" s="26" t="s">
        <v>31</v>
      </c>
      <c r="B10" s="27">
        <v>94</v>
      </c>
      <c r="C10" s="28">
        <v>26.033333333333001</v>
      </c>
      <c r="D10" s="27">
        <v>19</v>
      </c>
      <c r="E10" s="28">
        <v>4.95</v>
      </c>
      <c r="F10" s="27">
        <v>0</v>
      </c>
      <c r="G10" s="28">
        <v>0</v>
      </c>
      <c r="H10" s="27">
        <v>0</v>
      </c>
      <c r="I10" s="28">
        <v>0</v>
      </c>
      <c r="J10" s="29">
        <f t="shared" si="2"/>
        <v>113</v>
      </c>
      <c r="K10" s="30">
        <f t="shared" si="3"/>
        <v>30.983333333333</v>
      </c>
      <c r="L10" s="30">
        <f t="shared" si="6"/>
        <v>61.966666666666001</v>
      </c>
      <c r="M10" s="29">
        <v>99</v>
      </c>
      <c r="N10" s="30">
        <v>31.816666666666002</v>
      </c>
      <c r="O10" s="30">
        <f t="shared" si="7"/>
        <v>63.633333333332004</v>
      </c>
      <c r="P10" s="79">
        <f t="shared" si="4"/>
        <v>14</v>
      </c>
      <c r="Q10" s="33">
        <f t="shared" si="0"/>
        <v>-0.83333333333300175</v>
      </c>
      <c r="R10" s="33">
        <f t="shared" si="0"/>
        <v>-1.6666666666660035</v>
      </c>
      <c r="S10" s="34">
        <f t="shared" si="5"/>
        <v>0.14141414141414141</v>
      </c>
      <c r="T10" s="34">
        <f t="shared" si="1"/>
        <v>-2.6191723415390857E-2</v>
      </c>
    </row>
    <row r="11" spans="1:22" s="77" customFormat="1">
      <c r="A11" s="26" t="s">
        <v>49</v>
      </c>
      <c r="B11" s="27">
        <v>11</v>
      </c>
      <c r="C11" s="28">
        <v>2.9333333333330001</v>
      </c>
      <c r="D11" s="27">
        <v>0</v>
      </c>
      <c r="E11" s="28">
        <v>0</v>
      </c>
      <c r="F11" s="27">
        <v>0</v>
      </c>
      <c r="G11" s="28">
        <v>0</v>
      </c>
      <c r="H11" s="27">
        <v>0</v>
      </c>
      <c r="I11" s="28">
        <v>0</v>
      </c>
      <c r="J11" s="29">
        <f t="shared" si="2"/>
        <v>11</v>
      </c>
      <c r="K11" s="30">
        <f>C11+E11+G11+I11</f>
        <v>2.9333333333330001</v>
      </c>
      <c r="L11" s="30">
        <f t="shared" si="6"/>
        <v>5.8666666666660001</v>
      </c>
      <c r="M11" s="29">
        <v>23</v>
      </c>
      <c r="N11" s="30">
        <v>6.1333333333329998</v>
      </c>
      <c r="O11" s="30">
        <f t="shared" si="7"/>
        <v>12.266666666666</v>
      </c>
      <c r="P11" s="79">
        <f>J11-M11</f>
        <v>-12</v>
      </c>
      <c r="Q11" s="33">
        <f t="shared" si="0"/>
        <v>-3.1999999999999997</v>
      </c>
      <c r="R11" s="33">
        <f t="shared" si="0"/>
        <v>-6.3999999999999995</v>
      </c>
      <c r="S11" s="34">
        <f t="shared" si="5"/>
        <v>-0.52173913043478259</v>
      </c>
      <c r="T11" s="34">
        <f t="shared" si="1"/>
        <v>-0.5217391304348109</v>
      </c>
    </row>
    <row r="12" spans="1:22">
      <c r="A12" s="26" t="s">
        <v>32</v>
      </c>
      <c r="B12" s="27">
        <v>424</v>
      </c>
      <c r="C12" s="28">
        <v>88.066666666665995</v>
      </c>
      <c r="D12" s="27">
        <v>0</v>
      </c>
      <c r="E12" s="28">
        <v>3.3333333333000002E-2</v>
      </c>
      <c r="F12" s="27">
        <v>0</v>
      </c>
      <c r="G12" s="28">
        <v>0</v>
      </c>
      <c r="H12" s="27">
        <v>0</v>
      </c>
      <c r="I12" s="28">
        <v>0</v>
      </c>
      <c r="J12" s="29">
        <f t="shared" si="2"/>
        <v>424</v>
      </c>
      <c r="K12" s="30">
        <f>C12+E12+G12+I12</f>
        <v>88.099999999999</v>
      </c>
      <c r="L12" s="30">
        <f t="shared" si="6"/>
        <v>176.199999999998</v>
      </c>
      <c r="M12" s="29">
        <v>449</v>
      </c>
      <c r="N12" s="30">
        <v>89.683333333332996</v>
      </c>
      <c r="O12" s="30">
        <f t="shared" si="7"/>
        <v>179.36666666666599</v>
      </c>
      <c r="P12" s="79">
        <f>J12-M12</f>
        <v>-25</v>
      </c>
      <c r="Q12" s="33">
        <f t="shared" si="0"/>
        <v>-1.5833333333339965</v>
      </c>
      <c r="R12" s="33">
        <f t="shared" si="0"/>
        <v>-3.166666666667993</v>
      </c>
      <c r="S12" s="34">
        <f t="shared" si="5"/>
        <v>-5.5679287305122498E-2</v>
      </c>
      <c r="T12" s="34">
        <f>Q12/N12</f>
        <v>-1.7654711020263919E-2</v>
      </c>
      <c r="V12" s="35"/>
    </row>
    <row r="13" spans="1:22">
      <c r="A13" s="26" t="s">
        <v>45</v>
      </c>
      <c r="B13" s="27">
        <v>115</v>
      </c>
      <c r="C13" s="28">
        <v>34.433333333333003</v>
      </c>
      <c r="D13" s="27">
        <v>4</v>
      </c>
      <c r="E13" s="28">
        <v>3.6666666666659999</v>
      </c>
      <c r="F13" s="27">
        <v>0</v>
      </c>
      <c r="G13" s="28">
        <v>0</v>
      </c>
      <c r="H13" s="27">
        <v>0</v>
      </c>
      <c r="I13" s="28">
        <v>0</v>
      </c>
      <c r="J13" s="29">
        <f t="shared" si="2"/>
        <v>119</v>
      </c>
      <c r="K13" s="36">
        <f>C13+E13+G13+I13</f>
        <v>38.099999999999</v>
      </c>
      <c r="L13" s="36">
        <f t="shared" si="6"/>
        <v>76.199999999997999</v>
      </c>
      <c r="M13" s="37">
        <v>115</v>
      </c>
      <c r="N13" s="36">
        <v>40.099999999999</v>
      </c>
      <c r="O13" s="36">
        <f t="shared" si="7"/>
        <v>80.199999999997999</v>
      </c>
      <c r="P13" s="79">
        <f t="shared" si="4"/>
        <v>4</v>
      </c>
      <c r="Q13" s="33">
        <f t="shared" si="0"/>
        <v>-2</v>
      </c>
      <c r="R13" s="33">
        <f t="shared" si="0"/>
        <v>-4</v>
      </c>
      <c r="S13" s="34">
        <f t="shared" si="5"/>
        <v>3.4782608695652174E-2</v>
      </c>
      <c r="T13" s="34">
        <f t="shared" si="1"/>
        <v>-4.9875311720699499E-2</v>
      </c>
    </row>
    <row r="14" spans="1:22">
      <c r="A14" s="38" t="s">
        <v>12</v>
      </c>
      <c r="B14" s="39">
        <f>SUM(B7:B13)</f>
        <v>1449</v>
      </c>
      <c r="C14" s="40">
        <f>SUM(C7:C13)</f>
        <v>437.883333333331</v>
      </c>
      <c r="D14" s="39">
        <f t="shared" ref="D14:K14" si="8">SUM(D7:D13)</f>
        <v>229</v>
      </c>
      <c r="E14" s="40">
        <f t="shared" si="8"/>
        <v>105.26666666666502</v>
      </c>
      <c r="F14" s="39">
        <f>SUM(F7:F13)</f>
        <v>0</v>
      </c>
      <c r="G14" s="40">
        <f t="shared" si="8"/>
        <v>0</v>
      </c>
      <c r="H14" s="39">
        <f t="shared" si="8"/>
        <v>2</v>
      </c>
      <c r="I14" s="40">
        <f t="shared" si="8"/>
        <v>0.4</v>
      </c>
      <c r="J14" s="41">
        <f t="shared" si="8"/>
        <v>1680</v>
      </c>
      <c r="K14" s="42">
        <f t="shared" si="8"/>
        <v>543.54999999999609</v>
      </c>
      <c r="L14" s="42">
        <f t="shared" si="6"/>
        <v>1087.0999999999922</v>
      </c>
      <c r="M14" s="41">
        <f>SUM(M7:M13)</f>
        <v>1724</v>
      </c>
      <c r="N14" s="42">
        <f>SUM(N7:N13)</f>
        <v>581.91666666666401</v>
      </c>
      <c r="O14" s="92">
        <f t="shared" si="7"/>
        <v>1163.833333333328</v>
      </c>
      <c r="P14" s="43">
        <f t="shared" si="4"/>
        <v>-44</v>
      </c>
      <c r="Q14" s="44">
        <f t="shared" si="0"/>
        <v>-38.366666666667925</v>
      </c>
      <c r="R14" s="44">
        <f t="shared" si="0"/>
        <v>-76.73333333333585</v>
      </c>
      <c r="S14" s="45">
        <f t="shared" si="5"/>
        <v>-2.5522041763341066E-2</v>
      </c>
      <c r="T14" s="45">
        <f t="shared" si="5"/>
        <v>-6.5931548045255223E-2</v>
      </c>
    </row>
    <row r="15" spans="1:22">
      <c r="A15" s="74">
        <v>43563</v>
      </c>
      <c r="B15" s="46"/>
      <c r="C15" s="47"/>
      <c r="K15" s="76"/>
      <c r="L15" s="63"/>
      <c r="M15" s="76"/>
      <c r="N15" s="75"/>
      <c r="O15" s="63"/>
    </row>
    <row r="16" spans="1:22">
      <c r="C16" s="48"/>
      <c r="N16" s="48"/>
    </row>
    <row r="17" spans="1:20">
      <c r="J17" s="49" t="s">
        <v>54</v>
      </c>
      <c r="K17" s="20"/>
      <c r="L17" s="20"/>
    </row>
    <row r="18" spans="1:20" ht="22.2" customHeight="1">
      <c r="B18" s="81"/>
      <c r="E18" s="20"/>
      <c r="J18" s="109" t="s">
        <v>58</v>
      </c>
      <c r="K18" s="109"/>
      <c r="L18" s="109"/>
      <c r="M18" s="109" t="s">
        <v>51</v>
      </c>
      <c r="N18" s="109"/>
      <c r="O18" s="109"/>
      <c r="P18" s="110" t="s">
        <v>40</v>
      </c>
      <c r="Q18" s="111"/>
      <c r="R18" s="111"/>
      <c r="S18" s="111" t="s">
        <v>41</v>
      </c>
      <c r="T18" s="111"/>
    </row>
    <row r="19" spans="1:20" ht="22.2" customHeight="1">
      <c r="J19" s="50" t="s">
        <v>10</v>
      </c>
      <c r="K19" s="50" t="s">
        <v>42</v>
      </c>
      <c r="L19" s="50" t="s">
        <v>43</v>
      </c>
      <c r="M19" s="51" t="s">
        <v>10</v>
      </c>
      <c r="N19" s="51" t="s">
        <v>42</v>
      </c>
      <c r="O19" s="52" t="s">
        <v>43</v>
      </c>
      <c r="P19" s="53" t="s">
        <v>10</v>
      </c>
      <c r="Q19" s="53" t="s">
        <v>42</v>
      </c>
      <c r="R19" s="53" t="s">
        <v>44</v>
      </c>
      <c r="S19" s="53" t="s">
        <v>10</v>
      </c>
      <c r="T19" s="53" t="s">
        <v>42</v>
      </c>
    </row>
    <row r="20" spans="1:20">
      <c r="D20" s="54" t="s">
        <v>28</v>
      </c>
      <c r="E20" s="55"/>
      <c r="F20" s="55"/>
      <c r="G20" s="55"/>
      <c r="H20" s="55"/>
      <c r="I20" s="55"/>
      <c r="J20" s="56">
        <v>454</v>
      </c>
      <c r="K20" s="57">
        <v>151.94999999999899</v>
      </c>
      <c r="L20" s="57">
        <f>K20*2</f>
        <v>303.89999999999799</v>
      </c>
      <c r="M20" s="58">
        <v>441</v>
      </c>
      <c r="N20" s="57">
        <v>161.56666666666601</v>
      </c>
      <c r="O20" s="59">
        <v>300.366666666664</v>
      </c>
      <c r="P20" s="80">
        <f>J20-M20</f>
        <v>13</v>
      </c>
      <c r="Q20" s="60">
        <f t="shared" ref="Q20:R27" si="9">K20-N20</f>
        <v>-9.6166666666670153</v>
      </c>
      <c r="R20" s="60">
        <f t="shared" si="9"/>
        <v>3.5333333333339851</v>
      </c>
      <c r="S20" s="61">
        <f>P20/M20</f>
        <v>2.9478458049886622E-2</v>
      </c>
      <c r="T20" s="61">
        <f t="shared" ref="T20:T23" si="10">Q20/N20</f>
        <v>-5.9521353414485584E-2</v>
      </c>
    </row>
    <row r="21" spans="1:20">
      <c r="D21" s="54" t="s">
        <v>29</v>
      </c>
      <c r="E21" s="55"/>
      <c r="F21" s="55"/>
      <c r="G21" s="55"/>
      <c r="H21" s="55"/>
      <c r="I21" s="55"/>
      <c r="J21" s="56">
        <v>98</v>
      </c>
      <c r="K21" s="57">
        <v>32.733333333333</v>
      </c>
      <c r="L21" s="57">
        <f t="shared" ref="L21:L26" si="11">K21*2</f>
        <v>65.466666666666001</v>
      </c>
      <c r="M21" s="58">
        <v>86</v>
      </c>
      <c r="N21" s="57">
        <v>26.833333333333002</v>
      </c>
      <c r="O21" s="59">
        <v>59.866666666665999</v>
      </c>
      <c r="P21" s="80">
        <f t="shared" ref="P21:P27" si="12">J21-M21</f>
        <v>12</v>
      </c>
      <c r="Q21" s="60">
        <f t="shared" si="9"/>
        <v>5.8999999999999986</v>
      </c>
      <c r="R21" s="60">
        <f t="shared" si="9"/>
        <v>5.6000000000000014</v>
      </c>
      <c r="S21" s="61">
        <f t="shared" ref="S21:T27" si="13">P21/M21</f>
        <v>0.13953488372093023</v>
      </c>
      <c r="T21" s="61">
        <f t="shared" si="10"/>
        <v>0.21987577639751818</v>
      </c>
    </row>
    <row r="22" spans="1:20">
      <c r="D22" s="54" t="s">
        <v>30</v>
      </c>
      <c r="E22" s="55"/>
      <c r="F22" s="55"/>
      <c r="G22" s="55"/>
      <c r="H22" s="55"/>
      <c r="I22" s="55"/>
      <c r="J22" s="56">
        <v>461</v>
      </c>
      <c r="K22" s="57">
        <v>198.75</v>
      </c>
      <c r="L22" s="57">
        <f t="shared" si="11"/>
        <v>397.5</v>
      </c>
      <c r="M22" s="58">
        <v>510</v>
      </c>
      <c r="N22" s="57">
        <v>225.566666666667</v>
      </c>
      <c r="O22" s="59">
        <v>429.09999999999792</v>
      </c>
      <c r="P22" s="80">
        <f t="shared" si="12"/>
        <v>-49</v>
      </c>
      <c r="Q22" s="60">
        <f t="shared" si="9"/>
        <v>-26.816666666667004</v>
      </c>
      <c r="R22" s="60">
        <f t="shared" si="9"/>
        <v>-31.59999999999792</v>
      </c>
      <c r="S22" s="61">
        <f t="shared" si="13"/>
        <v>-9.6078431372549025E-2</v>
      </c>
      <c r="T22" s="61">
        <f t="shared" si="10"/>
        <v>-0.11888576917393363</v>
      </c>
    </row>
    <row r="23" spans="1:20">
      <c r="A23" s="62" t="s">
        <v>46</v>
      </c>
      <c r="D23" s="54" t="s">
        <v>31</v>
      </c>
      <c r="E23" s="55"/>
      <c r="F23" s="55"/>
      <c r="G23" s="55"/>
      <c r="H23" s="55"/>
      <c r="I23" s="55"/>
      <c r="J23" s="56">
        <v>113</v>
      </c>
      <c r="K23" s="57">
        <v>30.983333333333</v>
      </c>
      <c r="L23" s="57">
        <f t="shared" si="11"/>
        <v>61.966666666666001</v>
      </c>
      <c r="M23" s="58">
        <v>99</v>
      </c>
      <c r="N23" s="57">
        <v>31.816666666665999</v>
      </c>
      <c r="O23" s="59">
        <v>74.866666666664003</v>
      </c>
      <c r="P23" s="80">
        <f t="shared" si="12"/>
        <v>14</v>
      </c>
      <c r="Q23" s="60">
        <f t="shared" si="9"/>
        <v>-0.83333333333299819</v>
      </c>
      <c r="R23" s="60">
        <f t="shared" si="9"/>
        <v>-12.899999999998002</v>
      </c>
      <c r="S23" s="61">
        <f t="shared" si="13"/>
        <v>0.14141414141414141</v>
      </c>
      <c r="T23" s="61">
        <f t="shared" si="10"/>
        <v>-2.619172341539075E-2</v>
      </c>
    </row>
    <row r="24" spans="1:20" s="77" customFormat="1">
      <c r="A24" s="62"/>
      <c r="D24" s="54" t="s">
        <v>49</v>
      </c>
      <c r="E24" s="55"/>
      <c r="F24" s="55"/>
      <c r="G24" s="55"/>
      <c r="H24" s="55"/>
      <c r="I24" s="55"/>
      <c r="J24" s="56">
        <v>11</v>
      </c>
      <c r="K24" s="57">
        <v>2.9333333333330001</v>
      </c>
      <c r="L24" s="57">
        <f t="shared" si="11"/>
        <v>5.8666666666660001</v>
      </c>
      <c r="M24" s="58">
        <v>23</v>
      </c>
      <c r="N24" s="57">
        <v>6.1333333333329998</v>
      </c>
      <c r="O24" s="59">
        <v>5.3333333333319999</v>
      </c>
      <c r="P24" s="80">
        <f t="shared" si="12"/>
        <v>-12</v>
      </c>
      <c r="Q24" s="60">
        <f t="shared" si="9"/>
        <v>-3.1999999999999997</v>
      </c>
      <c r="R24" s="60">
        <f t="shared" si="9"/>
        <v>0.53333333333400024</v>
      </c>
      <c r="S24" s="61">
        <f t="shared" ref="S24" si="14">P24/M24</f>
        <v>-0.52173913043478259</v>
      </c>
      <c r="T24" s="61">
        <f t="shared" ref="T24" si="15">Q24/N24</f>
        <v>-0.5217391304348109</v>
      </c>
    </row>
    <row r="25" spans="1:20">
      <c r="A25" s="62" t="s">
        <v>47</v>
      </c>
      <c r="D25" s="54" t="s">
        <v>32</v>
      </c>
      <c r="E25" s="55"/>
      <c r="F25" s="55"/>
      <c r="G25" s="55"/>
      <c r="H25" s="55"/>
      <c r="I25" s="55"/>
      <c r="J25" s="56">
        <v>424</v>
      </c>
      <c r="K25" s="57">
        <v>88.099999999999</v>
      </c>
      <c r="L25" s="57">
        <f t="shared" si="11"/>
        <v>176.199999999998</v>
      </c>
      <c r="M25" s="58">
        <v>450</v>
      </c>
      <c r="N25" s="57">
        <v>90.083333333333002</v>
      </c>
      <c r="O25" s="59">
        <v>156.20000000000002</v>
      </c>
      <c r="P25" s="80">
        <f t="shared" si="12"/>
        <v>-26</v>
      </c>
      <c r="Q25" s="60">
        <f t="shared" si="9"/>
        <v>-1.9833333333340022</v>
      </c>
      <c r="R25" s="60">
        <f t="shared" si="9"/>
        <v>19.999999999997982</v>
      </c>
      <c r="S25" s="61">
        <f t="shared" si="13"/>
        <v>-5.7777777777777775E-2</v>
      </c>
      <c r="T25" s="61">
        <f t="shared" si="13"/>
        <v>-2.2016651248851171E-2</v>
      </c>
    </row>
    <row r="26" spans="1:20">
      <c r="A26" s="62" t="s">
        <v>53</v>
      </c>
      <c r="D26" s="54" t="s">
        <v>45</v>
      </c>
      <c r="E26" s="55"/>
      <c r="F26" s="55"/>
      <c r="G26" s="55"/>
      <c r="H26" s="55"/>
      <c r="I26" s="55"/>
      <c r="J26" s="56">
        <v>119</v>
      </c>
      <c r="K26" s="57">
        <v>38.099999999999</v>
      </c>
      <c r="L26" s="57">
        <f t="shared" si="11"/>
        <v>76.199999999997999</v>
      </c>
      <c r="M26" s="58">
        <v>114</v>
      </c>
      <c r="N26" s="57">
        <v>39.766666666666005</v>
      </c>
      <c r="O26" s="59">
        <v>70.466666666666001</v>
      </c>
      <c r="P26" s="80">
        <f t="shared" si="12"/>
        <v>5</v>
      </c>
      <c r="Q26" s="60">
        <f t="shared" si="9"/>
        <v>-1.6666666666670054</v>
      </c>
      <c r="R26" s="60">
        <f t="shared" si="9"/>
        <v>5.7333333333319985</v>
      </c>
      <c r="S26" s="61">
        <f t="shared" si="13"/>
        <v>4.3859649122807015E-2</v>
      </c>
      <c r="T26" s="61">
        <f t="shared" si="13"/>
        <v>-4.1911148365474431E-2</v>
      </c>
    </row>
    <row r="27" spans="1:20">
      <c r="A27" s="63"/>
      <c r="D27" s="54" t="s">
        <v>12</v>
      </c>
      <c r="E27" s="55"/>
      <c r="F27" s="55"/>
      <c r="G27" s="55"/>
      <c r="H27" s="55"/>
      <c r="I27" s="55"/>
      <c r="J27" s="64">
        <f t="shared" ref="J27:O27" si="16">SUM(J20:J26)</f>
        <v>1680</v>
      </c>
      <c r="K27" s="65">
        <f t="shared" si="16"/>
        <v>543.54999999999609</v>
      </c>
      <c r="L27" s="65">
        <f t="shared" si="16"/>
        <v>1087.0999999999922</v>
      </c>
      <c r="M27" s="64">
        <f t="shared" si="16"/>
        <v>1723</v>
      </c>
      <c r="N27" s="65">
        <f t="shared" si="16"/>
        <v>581.76666666666392</v>
      </c>
      <c r="O27" s="66">
        <f t="shared" si="16"/>
        <v>1096.1999999999898</v>
      </c>
      <c r="P27" s="67">
        <f t="shared" si="12"/>
        <v>-43</v>
      </c>
      <c r="Q27" s="68">
        <f t="shared" si="9"/>
        <v>-38.216666666667834</v>
      </c>
      <c r="R27" s="67">
        <f t="shared" si="9"/>
        <v>-9.0999999999976353</v>
      </c>
      <c r="S27" s="69">
        <f t="shared" si="13"/>
        <v>-2.4956471271038887E-2</v>
      </c>
      <c r="T27" s="69">
        <f t="shared" si="13"/>
        <v>-6.5690712198478218E-2</v>
      </c>
    </row>
  </sheetData>
  <mergeCells count="14">
    <mergeCell ref="J5:L5"/>
    <mergeCell ref="M5:O5"/>
    <mergeCell ref="P5:R5"/>
    <mergeCell ref="S5:T5"/>
    <mergeCell ref="J18:L18"/>
    <mergeCell ref="M18:O18"/>
    <mergeCell ref="P18:R18"/>
    <mergeCell ref="S18:T18"/>
    <mergeCell ref="H5:I5"/>
    <mergeCell ref="A3:A4"/>
    <mergeCell ref="A5:A6"/>
    <mergeCell ref="B5:C5"/>
    <mergeCell ref="D5:E5"/>
    <mergeCell ref="F5:G5"/>
  </mergeCells>
  <pageMargins left="0.35" right="0.23" top="0.24" bottom="0.2" header="0.2" footer="0.2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ODS Countable</vt:lpstr>
      <vt:lpstr>Traditional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2019-03-06T16:07:16Z</cp:lastPrinted>
  <dcterms:created xsi:type="dcterms:W3CDTF">2015-12-11T15:22:17Z</dcterms:created>
  <dcterms:modified xsi:type="dcterms:W3CDTF">2019-04-08T14:41:39Z</dcterms:modified>
</cp:coreProperties>
</file>