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S:\Registrar - IR\FTE Reports\ODS FTE\ODS FTE 202120\"/>
    </mc:Choice>
  </mc:AlternateContent>
  <bookViews>
    <workbookView xWindow="0" yWindow="0" windowWidth="17440" windowHeight="5560" activeTab="1"/>
  </bookViews>
  <sheets>
    <sheet name="ODS Countable" sheetId="1" r:id="rId1"/>
    <sheet name="Traditional" sheetId="3" r:id="rId2"/>
  </sheets>
  <calcPr calcId="162913"/>
  <webPublishing codePage="1252"/>
</workbook>
</file>

<file path=xl/calcChain.xml><?xml version="1.0" encoding="utf-8"?>
<calcChain xmlns="http://schemas.openxmlformats.org/spreadsheetml/2006/main">
  <c r="D15" i="1" l="1"/>
  <c r="F15" i="1"/>
  <c r="H15" i="1"/>
  <c r="J15" i="1"/>
  <c r="L15" i="1"/>
  <c r="N15" i="1"/>
  <c r="O24" i="3" l="1"/>
  <c r="Q24" i="3" s="1"/>
  <c r="J7" i="3" l="1"/>
  <c r="J8" i="3"/>
  <c r="J9" i="3"/>
  <c r="J10" i="3"/>
  <c r="J11" i="3"/>
  <c r="J12" i="3"/>
  <c r="J13" i="3"/>
  <c r="D26" i="1" l="1"/>
  <c r="F26" i="1"/>
  <c r="H26" i="1"/>
  <c r="J26" i="1"/>
  <c r="L26" i="1"/>
  <c r="N26" i="1"/>
  <c r="M14" i="3" l="1"/>
  <c r="K7" i="3" l="1"/>
  <c r="K12" i="3"/>
  <c r="K8" i="3"/>
  <c r="K11" i="3"/>
  <c r="K13" i="3"/>
  <c r="K9" i="3"/>
  <c r="K10" i="3"/>
  <c r="F14" i="3" l="1"/>
  <c r="O26" i="3" l="1"/>
  <c r="Q26" i="3" s="1"/>
  <c r="N26" i="3"/>
  <c r="P26" i="3" s="1"/>
  <c r="N13" i="3" l="1"/>
  <c r="P13" i="3" s="1"/>
  <c r="O13" i="3"/>
  <c r="Q13" i="3" s="1"/>
  <c r="M27" i="3" l="1"/>
  <c r="L27" i="3"/>
  <c r="K27" i="3"/>
  <c r="J27" i="3"/>
  <c r="O23" i="3"/>
  <c r="Q23" i="3" s="1"/>
  <c r="N23" i="3"/>
  <c r="P23" i="3" s="1"/>
  <c r="O22" i="3"/>
  <c r="Q22" i="3" s="1"/>
  <c r="N22" i="3"/>
  <c r="P22" i="3" s="1"/>
  <c r="N24" i="3"/>
  <c r="P24" i="3" s="1"/>
  <c r="O21" i="3"/>
  <c r="Q21" i="3" s="1"/>
  <c r="N21" i="3"/>
  <c r="P21" i="3" s="1"/>
  <c r="O25" i="3"/>
  <c r="Q25" i="3" s="1"/>
  <c r="N25" i="3"/>
  <c r="P25" i="3" s="1"/>
  <c r="O20" i="3"/>
  <c r="Q20" i="3" s="1"/>
  <c r="N20" i="3"/>
  <c r="P20" i="3" s="1"/>
  <c r="L14" i="3"/>
  <c r="I14" i="3"/>
  <c r="H14" i="3"/>
  <c r="G14" i="3"/>
  <c r="E14" i="3"/>
  <c r="D14" i="3"/>
  <c r="C14" i="3"/>
  <c r="B14" i="3"/>
  <c r="O10" i="3"/>
  <c r="Q10" i="3" s="1"/>
  <c r="N10" i="3"/>
  <c r="P10" i="3" s="1"/>
  <c r="O9" i="3"/>
  <c r="Q9" i="3" s="1"/>
  <c r="N9" i="3"/>
  <c r="P9" i="3" s="1"/>
  <c r="N11" i="3"/>
  <c r="P11" i="3" s="1"/>
  <c r="N8" i="3"/>
  <c r="P8" i="3" s="1"/>
  <c r="N12" i="3"/>
  <c r="P12" i="3" s="1"/>
  <c r="O7" i="3"/>
  <c r="Q7" i="3" s="1"/>
  <c r="N7" i="3"/>
  <c r="P7" i="3" s="1"/>
  <c r="N27" i="3" l="1"/>
  <c r="P27" i="3" s="1"/>
  <c r="O27" i="3"/>
  <c r="Q27" i="3" s="1"/>
  <c r="J14" i="3"/>
  <c r="N14" i="3" s="1"/>
  <c r="P14" i="3" s="1"/>
  <c r="O12" i="3"/>
  <c r="Q12" i="3" s="1"/>
  <c r="O8" i="3"/>
  <c r="Q8" i="3" s="1"/>
  <c r="K14" i="3"/>
  <c r="O11" i="3"/>
  <c r="Q11" i="3" s="1"/>
  <c r="O14" i="3" l="1"/>
  <c r="Q14" i="3" s="1"/>
</calcChain>
</file>

<file path=xl/sharedStrings.xml><?xml version="1.0" encoding="utf-8"?>
<sst xmlns="http://schemas.openxmlformats.org/spreadsheetml/2006/main" count="152" uniqueCount="57">
  <si>
    <t>Daily FTE and Head Counts</t>
  </si>
  <si>
    <t>TSJC-Trinidad State Junior College</t>
  </si>
  <si>
    <t>Over-all Totals (Unduplicated)</t>
  </si>
  <si>
    <t>Resident</t>
  </si>
  <si>
    <t>Asset</t>
  </si>
  <si>
    <t>Non-Resident</t>
  </si>
  <si>
    <t>Needs Residency Review</t>
  </si>
  <si>
    <t>Undeclared</t>
  </si>
  <si>
    <t>All Residencies</t>
  </si>
  <si>
    <t>College</t>
  </si>
  <si>
    <t>Head Count</t>
  </si>
  <si>
    <t>FTE</t>
  </si>
  <si>
    <t>TSJC</t>
  </si>
  <si>
    <t>Online Totals</t>
  </si>
  <si>
    <t>Campus</t>
  </si>
  <si>
    <t>Online Campus</t>
  </si>
  <si>
    <t>CCCOnline</t>
  </si>
  <si>
    <t>Totals By Campus</t>
  </si>
  <si>
    <t>Description</t>
  </si>
  <si>
    <t>TAC</t>
  </si>
  <si>
    <t>TCN</t>
  </si>
  <si>
    <t>TMC</t>
  </si>
  <si>
    <t>TON</t>
  </si>
  <si>
    <t>TZY</t>
  </si>
  <si>
    <t>TZZ</t>
  </si>
  <si>
    <t>TOTAL</t>
  </si>
  <si>
    <t>Term:</t>
  </si>
  <si>
    <t>Institution:</t>
  </si>
  <si>
    <t>TSJC Alamosa Campus</t>
  </si>
  <si>
    <t>TSJC CCCOnline</t>
  </si>
  <si>
    <t>TSJC Trinidad Campus</t>
  </si>
  <si>
    <t>TSJC Online Campus</t>
  </si>
  <si>
    <t>TSJC Alamosa Misc Campus</t>
  </si>
  <si>
    <t>FTE by Residency by Campus</t>
  </si>
  <si>
    <t>Year-Over-Year FTE Comparison</t>
  </si>
  <si>
    <t>R - Resident</t>
  </si>
  <si>
    <t>N - Non-Resident</t>
  </si>
  <si>
    <t>U - Needs Residency Review</t>
  </si>
  <si>
    <t>Asset-In-State Tuition</t>
  </si>
  <si>
    <t>Differences</t>
  </si>
  <si>
    <t>% Difference</t>
  </si>
  <si>
    <t>FTE (Annl)</t>
  </si>
  <si>
    <t>TSJC Trinidad Misc Campus</t>
  </si>
  <si>
    <t>From COGNOS ODS</t>
  </si>
  <si>
    <t>Prepared by:</t>
  </si>
  <si>
    <t>TPR</t>
  </si>
  <si>
    <t>TSJC Prison Campus</t>
  </si>
  <si>
    <t>Annette Lujan</t>
  </si>
  <si>
    <t xml:space="preserve">TSJC 202120  Countable FTE </t>
  </si>
  <si>
    <r>
      <t xml:space="preserve">Comparison of </t>
    </r>
    <r>
      <rPr>
        <b/>
        <sz val="9"/>
        <rFont val="Arial"/>
        <family val="2"/>
      </rPr>
      <t xml:space="preserve">Current </t>
    </r>
    <r>
      <rPr>
        <sz val="9"/>
        <rFont val="Arial"/>
        <family val="2"/>
      </rPr>
      <t>FTE</t>
    </r>
    <r>
      <rPr>
        <b/>
        <sz val="9"/>
        <rFont val="Arial"/>
        <family val="2"/>
      </rPr>
      <t>, Fall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202120</t>
    </r>
    <r>
      <rPr>
        <sz val="9"/>
        <rFont val="Arial"/>
        <family val="2"/>
      </rPr>
      <t xml:space="preserve">, to </t>
    </r>
    <r>
      <rPr>
        <b/>
        <sz val="9"/>
        <rFont val="Arial"/>
        <family val="2"/>
      </rPr>
      <t>Final</t>
    </r>
    <r>
      <rPr>
        <sz val="9"/>
        <rFont val="Arial"/>
        <family val="2"/>
      </rPr>
      <t xml:space="preserve"> FTE, Fall</t>
    </r>
    <r>
      <rPr>
        <b/>
        <sz val="9"/>
        <rFont val="Arial"/>
        <family val="2"/>
      </rPr>
      <t xml:space="preserve"> 202020</t>
    </r>
  </si>
  <si>
    <t>First day of class Fall 202020 - Aug 19, 2019</t>
  </si>
  <si>
    <t>First day of class Fall 202120 - Aug 17, 2020</t>
  </si>
  <si>
    <t>202020 All Residencies 28JAN2020</t>
  </si>
  <si>
    <t>202120 Fall 2020</t>
  </si>
  <si>
    <t>12/21/2020</t>
  </si>
  <si>
    <t>202120 All Residencies 21DEC20</t>
  </si>
  <si>
    <t>202020 All Residencies 23DEC19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</si>
</sst>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mmm\ d\,\ yyyy"/>
    <numFmt numFmtId="165" formatCode="#,##0.0"/>
    <numFmt numFmtId="166" formatCode="0.0%"/>
    <numFmt numFmtId="167" formatCode="mmm\ d\,\ yyyy;@"/>
    <numFmt numFmtId="168" formatCode="h\:mm\:ss\ AM/PM;@"/>
    <numFmt numFmtId="169" formatCode="0.000000"/>
    <numFmt numFmtId="170" formatCode="#,##0.0000000000"/>
  </numFmts>
  <fonts count="40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4"/>
      <color theme="1"/>
      <name val="Andale WT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b/>
      <u/>
      <sz val="14"/>
      <color theme="1"/>
      <name val="Andale WT"/>
      <family val="2"/>
    </font>
    <font>
      <b/>
      <sz val="8"/>
      <color rgb="FF333333"/>
      <name val="Andale WT"/>
      <family val="2"/>
    </font>
    <font>
      <sz val="8"/>
      <color rgb="FF333333"/>
      <name val="Andale WT"/>
      <family val="2"/>
    </font>
    <font>
      <b/>
      <sz val="8"/>
      <color rgb="FF454545"/>
      <name val="Andale WT"/>
      <family val="2"/>
    </font>
    <font>
      <u/>
      <sz val="8"/>
      <color rgb="FF0000FF"/>
      <name val="Andale WT"/>
      <family val="2"/>
    </font>
    <font>
      <sz val="8"/>
      <color rgb="FF454545"/>
      <name val="Andale WT"/>
      <family val="2"/>
    </font>
    <font>
      <sz val="10"/>
      <color theme="1"/>
      <name val="Tahoma"/>
      <family val="2"/>
    </font>
    <font>
      <sz val="8"/>
      <color theme="1"/>
      <name val="Andale WT"/>
      <family val="2"/>
    </font>
    <font>
      <sz val="10"/>
      <color rgb="FF000000"/>
      <name val="Tahoma"/>
      <family val="2"/>
    </font>
    <font>
      <b/>
      <u/>
      <sz val="16"/>
      <name val="Tahoma"/>
      <family val="2"/>
    </font>
    <font>
      <sz val="10"/>
      <name val="Arial"/>
      <family val="2"/>
    </font>
    <font>
      <sz val="10"/>
      <name val="Tahoma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000000"/>
      <name val="Tahoma"/>
      <family val="2"/>
    </font>
    <font>
      <b/>
      <sz val="8"/>
      <name val="Andale WT"/>
    </font>
    <font>
      <b/>
      <sz val="8"/>
      <color indexed="8"/>
      <name val="Tahoma"/>
      <family val="2"/>
    </font>
    <font>
      <b/>
      <sz val="8"/>
      <color rgb="FF000000"/>
      <name val="Tahoma"/>
      <family val="2"/>
    </font>
    <font>
      <b/>
      <sz val="8"/>
      <name val="Tahoma"/>
      <family val="2"/>
    </font>
    <font>
      <sz val="8"/>
      <name val="Andale WT"/>
    </font>
    <font>
      <sz val="8"/>
      <color theme="1"/>
      <name val="Andale WT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/>
      <sz val="8"/>
      <color theme="1"/>
      <name val="Andale WT"/>
      <family val="2"/>
    </font>
    <font>
      <sz val="8"/>
      <name val="Andale WT"/>
      <family val="2"/>
    </font>
    <font>
      <b/>
      <sz val="10"/>
      <name val="Andale WT"/>
      <family val="2"/>
    </font>
    <font>
      <sz val="10"/>
      <color rgb="FF0070C0"/>
      <name val="Arial"/>
      <family val="2"/>
    </font>
    <font>
      <sz val="9"/>
      <name val="Tahoma"/>
      <family val="2"/>
    </font>
    <font>
      <b/>
      <sz val="9"/>
      <color rgb="FF454545"/>
      <name val="Andale WT"/>
    </font>
    <font>
      <b/>
      <sz val="12"/>
      <color theme="8" tint="-0.499984740745262"/>
      <name val="Tahoma"/>
      <family val="2"/>
    </font>
    <font>
      <sz val="10"/>
      <color rgb="FF7030A0"/>
      <name val="Andale WT"/>
      <family val="2"/>
    </font>
    <font>
      <sz val="10"/>
      <color rgb="FFFF0000"/>
      <name val="Tahoma"/>
      <family val="2"/>
    </font>
    <font>
      <sz val="8"/>
      <color rgb="FF7030A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DFDFDF"/>
        <bgColor indexed="64"/>
      </patternFill>
    </fill>
    <fill>
      <patternFill patternType="solid">
        <fgColor rgb="FFBFD2E2"/>
      </patternFill>
    </fill>
    <fill>
      <patternFill patternType="solid">
        <fgColor rgb="FFFFFF99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FFF3B"/>
        <bgColor indexed="64"/>
      </patternFill>
    </fill>
    <fill>
      <patternFill patternType="solid">
        <fgColor rgb="FFD8DAC2"/>
        <bgColor indexed="64"/>
      </patternFill>
    </fill>
  </fills>
  <borders count="23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/>
      <top style="medium">
        <color rgb="FFE2E2E2"/>
      </top>
      <bottom/>
      <diagonal/>
    </border>
    <border>
      <left/>
      <right style="thin">
        <color rgb="FF93B1CD"/>
      </right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72A376"/>
      </left>
      <right style="thin">
        <color rgb="FF72A376"/>
      </right>
      <top style="thin">
        <color rgb="FF72A376"/>
      </top>
      <bottom style="thin">
        <color rgb="FF72A376"/>
      </bottom>
      <diagonal/>
    </border>
    <border>
      <left/>
      <right style="thin">
        <color rgb="FF72A376"/>
      </right>
      <top style="thin">
        <color rgb="FF72A376"/>
      </top>
      <bottom style="thin">
        <color rgb="FF72A376"/>
      </bottom>
      <diagonal/>
    </border>
    <border>
      <left style="thin">
        <color rgb="FF72A376"/>
      </left>
      <right style="thin">
        <color rgb="FF72A376"/>
      </right>
      <top/>
      <bottom style="thin">
        <color rgb="FF72A376"/>
      </bottom>
      <diagonal/>
    </border>
    <border>
      <left style="thin">
        <color rgb="FF72A376"/>
      </left>
      <right/>
      <top style="thin">
        <color rgb="FF72A376"/>
      </top>
      <bottom style="thin">
        <color rgb="FF72A376"/>
      </bottom>
      <diagonal/>
    </border>
    <border>
      <left/>
      <right/>
      <top style="thin">
        <color rgb="FF72A376"/>
      </top>
      <bottom style="thin">
        <color rgb="FF72A376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</borders>
  <cellStyleXfs count="5">
    <xf numFmtId="0" fontId="0" fillId="0" borderId="0"/>
    <xf numFmtId="9" fontId="15" fillId="0" borderId="0" applyFont="0" applyFill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1" xfId="0" applyBorder="1"/>
    <xf numFmtId="0" fontId="0" fillId="2" borderId="3" xfId="0" applyFill="1" applyBorder="1"/>
    <xf numFmtId="0" fontId="7" fillId="2" borderId="3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right" vertical="top"/>
    </xf>
    <xf numFmtId="3" fontId="9" fillId="0" borderId="4" xfId="0" applyNumberFormat="1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0" fillId="0" borderId="0" xfId="0" applyAlignment="1"/>
    <xf numFmtId="3" fontId="4" fillId="0" borderId="0" xfId="0" applyNumberFormat="1" applyFont="1" applyAlignment="1">
      <alignment vertical="center"/>
    </xf>
    <xf numFmtId="19" fontId="12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 vertical="top"/>
    </xf>
    <xf numFmtId="0" fontId="14" fillId="0" borderId="0" xfId="0" applyFont="1" applyFill="1" applyAlignment="1"/>
    <xf numFmtId="0" fontId="15" fillId="0" borderId="0" xfId="0" applyFont="1" applyAlignment="1">
      <alignment vertical="top"/>
    </xf>
    <xf numFmtId="0" fontId="16" fillId="0" borderId="0" xfId="0" applyFont="1" applyFill="1" applyAlignment="1">
      <alignment vertical="top"/>
    </xf>
    <xf numFmtId="0" fontId="18" fillId="0" borderId="0" xfId="0" applyFont="1" applyFill="1" applyBorder="1" applyAlignment="1"/>
    <xf numFmtId="0" fontId="19" fillId="0" borderId="0" xfId="0" applyFont="1" applyAlignment="1">
      <alignment vertical="top"/>
    </xf>
    <xf numFmtId="0" fontId="18" fillId="0" borderId="0" xfId="0" applyFont="1" applyAlignment="1"/>
    <xf numFmtId="49" fontId="23" fillId="3" borderId="7" xfId="0" applyNumberFormat="1" applyFont="1" applyFill="1" applyBorder="1" applyAlignment="1">
      <alignment vertical="top" wrapText="1"/>
    </xf>
    <xf numFmtId="49" fontId="24" fillId="6" borderId="7" xfId="0" applyNumberFormat="1" applyFont="1" applyFill="1" applyBorder="1" applyAlignment="1">
      <alignment vertical="top" wrapText="1"/>
    </xf>
    <xf numFmtId="49" fontId="22" fillId="5" borderId="9" xfId="0" applyNumberFormat="1" applyFont="1" applyFill="1" applyBorder="1" applyAlignment="1">
      <alignment vertical="top" wrapText="1"/>
    </xf>
    <xf numFmtId="49" fontId="22" fillId="5" borderId="7" xfId="0" applyNumberFormat="1" applyFont="1" applyFill="1" applyBorder="1" applyAlignment="1">
      <alignment vertical="top" wrapText="1"/>
    </xf>
    <xf numFmtId="49" fontId="20" fillId="6" borderId="11" xfId="0" applyNumberFormat="1" applyFont="1" applyFill="1" applyBorder="1" applyAlignment="1">
      <alignment vertical="top"/>
    </xf>
    <xf numFmtId="3" fontId="20" fillId="0" borderId="12" xfId="0" applyNumberFormat="1" applyFont="1" applyBorder="1" applyAlignment="1">
      <alignment horizontal="right" vertical="top"/>
    </xf>
    <xf numFmtId="4" fontId="20" fillId="0" borderId="12" xfId="0" applyNumberFormat="1" applyFont="1" applyBorder="1" applyAlignment="1">
      <alignment horizontal="right" vertical="top"/>
    </xf>
    <xf numFmtId="3" fontId="25" fillId="0" borderId="7" xfId="0" applyNumberFormat="1" applyFont="1" applyBorder="1" applyAlignment="1">
      <alignment horizontal="right" vertical="top"/>
    </xf>
    <xf numFmtId="4" fontId="26" fillId="0" borderId="7" xfId="0" applyNumberFormat="1" applyFont="1" applyBorder="1" applyAlignment="1">
      <alignment horizontal="right" vertical="top"/>
    </xf>
    <xf numFmtId="165" fontId="22" fillId="5" borderId="14" xfId="0" applyNumberFormat="1" applyFont="1" applyFill="1" applyBorder="1" applyAlignment="1">
      <alignment horizontal="right" vertical="top"/>
    </xf>
    <xf numFmtId="9" fontId="22" fillId="5" borderId="14" xfId="1" applyFont="1" applyFill="1" applyBorder="1" applyAlignment="1">
      <alignment horizontal="right" vertical="top"/>
    </xf>
    <xf numFmtId="165" fontId="22" fillId="5" borderId="7" xfId="0" applyNumberFormat="1" applyFont="1" applyFill="1" applyBorder="1" applyAlignment="1">
      <alignment horizontal="right" vertical="top"/>
    </xf>
    <xf numFmtId="9" fontId="22" fillId="5" borderId="7" xfId="1" applyFont="1" applyFill="1" applyBorder="1" applyAlignment="1">
      <alignment horizontal="right" vertical="top"/>
    </xf>
    <xf numFmtId="4" fontId="26" fillId="0" borderId="15" xfId="0" applyNumberFormat="1" applyFont="1" applyBorder="1" applyAlignment="1">
      <alignment horizontal="right" vertical="top"/>
    </xf>
    <xf numFmtId="3" fontId="25" fillId="0" borderId="15" xfId="0" applyNumberFormat="1" applyFont="1" applyBorder="1" applyAlignment="1">
      <alignment horizontal="right" vertical="top"/>
    </xf>
    <xf numFmtId="49" fontId="23" fillId="3" borderId="11" xfId="0" applyNumberFormat="1" applyFont="1" applyFill="1" applyBorder="1" applyAlignment="1">
      <alignment vertical="top" wrapText="1"/>
    </xf>
    <xf numFmtId="3" fontId="23" fillId="3" borderId="16" xfId="0" applyNumberFormat="1" applyFont="1" applyFill="1" applyBorder="1" applyAlignment="1">
      <alignment horizontal="right" vertical="top"/>
    </xf>
    <xf numFmtId="4" fontId="23" fillId="3" borderId="16" xfId="0" applyNumberFormat="1" applyFont="1" applyFill="1" applyBorder="1" applyAlignment="1">
      <alignment horizontal="right" vertical="top"/>
    </xf>
    <xf numFmtId="1" fontId="27" fillId="6" borderId="7" xfId="0" applyNumberFormat="1" applyFont="1" applyFill="1" applyBorder="1" applyAlignment="1">
      <alignment vertical="top" wrapText="1"/>
    </xf>
    <xf numFmtId="2" fontId="27" fillId="6" borderId="7" xfId="0" applyNumberFormat="1" applyFont="1" applyFill="1" applyBorder="1" applyAlignment="1">
      <alignment vertical="top" wrapText="1"/>
    </xf>
    <xf numFmtId="3" fontId="22" fillId="7" borderId="9" xfId="0" applyNumberFormat="1" applyFont="1" applyFill="1" applyBorder="1" applyAlignment="1">
      <alignment horizontal="right" vertical="top" wrapText="1"/>
    </xf>
    <xf numFmtId="165" fontId="22" fillId="7" borderId="7" xfId="0" applyNumberFormat="1" applyFont="1" applyFill="1" applyBorder="1" applyAlignment="1">
      <alignment horizontal="right" vertical="top" wrapText="1"/>
    </xf>
    <xf numFmtId="166" fontId="22" fillId="7" borderId="7" xfId="1" applyNumberFormat="1" applyFont="1" applyFill="1" applyBorder="1" applyAlignment="1">
      <alignment horizontal="right" vertical="top" wrapText="1"/>
    </xf>
    <xf numFmtId="49" fontId="13" fillId="0" borderId="0" xfId="0" applyNumberFormat="1" applyFont="1" applyAlignment="1">
      <alignment horizontal="center" vertical="top" wrapText="1"/>
    </xf>
    <xf numFmtId="168" fontId="13" fillId="0" borderId="0" xfId="0" applyNumberFormat="1" applyFont="1" applyAlignment="1">
      <alignment horizontal="right" vertical="top" wrapText="1"/>
    </xf>
    <xf numFmtId="4" fontId="15" fillId="0" borderId="0" xfId="0" applyNumberFormat="1" applyFont="1" applyAlignment="1">
      <alignment vertical="top"/>
    </xf>
    <xf numFmtId="0" fontId="29" fillId="0" borderId="0" xfId="0" applyFont="1" applyAlignment="1">
      <alignment vertical="top"/>
    </xf>
    <xf numFmtId="49" fontId="24" fillId="8" borderId="19" xfId="0" applyNumberFormat="1" applyFont="1" applyFill="1" applyBorder="1" applyAlignment="1">
      <alignment vertical="top" wrapText="1"/>
    </xf>
    <xf numFmtId="49" fontId="22" fillId="8" borderId="19" xfId="0" applyNumberFormat="1" applyFont="1" applyFill="1" applyBorder="1" applyAlignment="1">
      <alignment vertical="top" wrapText="1"/>
    </xf>
    <xf numFmtId="49" fontId="22" fillId="5" borderId="17" xfId="0" applyNumberFormat="1" applyFont="1" applyFill="1" applyBorder="1" applyAlignment="1">
      <alignment vertical="top" wrapText="1"/>
    </xf>
    <xf numFmtId="49" fontId="20" fillId="8" borderId="20" xfId="0" applyNumberFormat="1" applyFont="1" applyFill="1" applyBorder="1" applyAlignment="1">
      <alignment horizontal="left" vertical="top"/>
    </xf>
    <xf numFmtId="49" fontId="20" fillId="8" borderId="21" xfId="0" applyNumberFormat="1" applyFont="1" applyFill="1" applyBorder="1" applyAlignment="1">
      <alignment horizontal="left" vertical="top"/>
    </xf>
    <xf numFmtId="3" fontId="25" fillId="0" borderId="17" xfId="0" applyNumberFormat="1" applyFont="1" applyBorder="1" applyAlignment="1">
      <alignment horizontal="right" vertical="top"/>
    </xf>
    <xf numFmtId="4" fontId="26" fillId="0" borderId="17" xfId="0" applyNumberFormat="1" applyFont="1" applyBorder="1" applyAlignment="1">
      <alignment horizontal="right" vertical="top"/>
    </xf>
    <xf numFmtId="3" fontId="26" fillId="0" borderId="17" xfId="0" applyNumberFormat="1" applyFont="1" applyBorder="1" applyAlignment="1">
      <alignment horizontal="right" vertical="top"/>
    </xf>
    <xf numFmtId="165" fontId="22" fillId="5" borderId="17" xfId="0" applyNumberFormat="1" applyFont="1" applyFill="1" applyBorder="1" applyAlignment="1">
      <alignment horizontal="right" vertical="top"/>
    </xf>
    <xf numFmtId="9" fontId="22" fillId="5" borderId="17" xfId="1" applyFont="1" applyFill="1" applyBorder="1" applyAlignment="1">
      <alignment horizontal="right" vertical="top"/>
    </xf>
    <xf numFmtId="0" fontId="18" fillId="0" borderId="0" xfId="0" applyFont="1" applyFill="1" applyBorder="1" applyAlignment="1">
      <alignment vertical="top"/>
    </xf>
    <xf numFmtId="3" fontId="30" fillId="8" borderId="17" xfId="0" applyNumberFormat="1" applyFont="1" applyFill="1" applyBorder="1" applyAlignment="1">
      <alignment horizontal="right" vertical="top"/>
    </xf>
    <xf numFmtId="4" fontId="30" fillId="8" borderId="17" xfId="0" applyNumberFormat="1" applyFont="1" applyFill="1" applyBorder="1" applyAlignment="1">
      <alignment horizontal="right" vertical="top"/>
    </xf>
    <xf numFmtId="3" fontId="22" fillId="7" borderId="17" xfId="0" applyNumberFormat="1" applyFont="1" applyFill="1" applyBorder="1" applyAlignment="1">
      <alignment horizontal="right" vertical="top" wrapText="1"/>
    </xf>
    <xf numFmtId="165" fontId="22" fillId="7" borderId="17" xfId="0" applyNumberFormat="1" applyFont="1" applyFill="1" applyBorder="1" applyAlignment="1">
      <alignment horizontal="right" vertical="top" wrapText="1"/>
    </xf>
    <xf numFmtId="166" fontId="22" fillId="7" borderId="17" xfId="1" applyNumberFormat="1" applyFont="1" applyFill="1" applyBorder="1" applyAlignment="1">
      <alignment horizontal="right" vertical="top" wrapText="1"/>
    </xf>
    <xf numFmtId="164" fontId="31" fillId="0" borderId="0" xfId="0" applyNumberFormat="1" applyFont="1" applyAlignment="1">
      <alignment vertical="center"/>
    </xf>
    <xf numFmtId="164" fontId="32" fillId="0" borderId="0" xfId="0" applyNumberFormat="1" applyFont="1" applyFill="1" applyAlignment="1">
      <alignment horizontal="right" vertical="center"/>
    </xf>
    <xf numFmtId="0" fontId="33" fillId="0" borderId="0" xfId="0" applyFont="1" applyAlignment="1">
      <alignment vertical="top"/>
    </xf>
    <xf numFmtId="167" fontId="34" fillId="0" borderId="0" xfId="0" applyNumberFormat="1" applyFont="1" applyAlignment="1">
      <alignment horizontal="left" vertical="top" wrapText="1"/>
    </xf>
    <xf numFmtId="2" fontId="28" fillId="0" borderId="0" xfId="0" applyNumberFormat="1" applyFont="1" applyAlignment="1">
      <alignment vertical="top"/>
    </xf>
    <xf numFmtId="4" fontId="18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3" fontId="22" fillId="5" borderId="13" xfId="0" applyNumberFormat="1" applyFont="1" applyFill="1" applyBorder="1" applyAlignment="1">
      <alignment horizontal="right" vertical="top"/>
    </xf>
    <xf numFmtId="3" fontId="22" fillId="5" borderId="9" xfId="0" applyNumberFormat="1" applyFont="1" applyFill="1" applyBorder="1" applyAlignment="1">
      <alignment horizontal="right" vertical="top"/>
    </xf>
    <xf numFmtId="3" fontId="22" fillId="5" borderId="17" xfId="0" applyNumberFormat="1" applyFont="1" applyFill="1" applyBorder="1" applyAlignment="1">
      <alignment horizontal="right" vertical="top"/>
    </xf>
    <xf numFmtId="0" fontId="15" fillId="0" borderId="0" xfId="0" applyFont="1" applyAlignment="1">
      <alignment vertical="top"/>
    </xf>
    <xf numFmtId="0" fontId="0" fillId="0" borderId="0" xfId="0"/>
    <xf numFmtId="0" fontId="0" fillId="0" borderId="0" xfId="0"/>
    <xf numFmtId="0" fontId="8" fillId="0" borderId="22" xfId="0" applyFont="1" applyBorder="1" applyAlignment="1">
      <alignment horizontal="center" vertical="top"/>
    </xf>
    <xf numFmtId="3" fontId="9" fillId="0" borderId="22" xfId="0" applyNumberFormat="1" applyFont="1" applyBorder="1" applyAlignment="1">
      <alignment horizontal="center" vertical="top"/>
    </xf>
    <xf numFmtId="4" fontId="10" fillId="0" borderId="22" xfId="0" applyNumberFormat="1" applyFont="1" applyBorder="1" applyAlignment="1">
      <alignment horizontal="center" vertical="top"/>
    </xf>
    <xf numFmtId="4" fontId="35" fillId="0" borderId="4" xfId="0" applyNumberFormat="1" applyFont="1" applyBorder="1" applyAlignment="1">
      <alignment horizontal="center" vertical="top"/>
    </xf>
    <xf numFmtId="3" fontId="0" fillId="0" borderId="0" xfId="0" applyNumberFormat="1"/>
    <xf numFmtId="4" fontId="0" fillId="0" borderId="0" xfId="0" applyNumberFormat="1"/>
    <xf numFmtId="49" fontId="17" fillId="0" borderId="0" xfId="0" applyNumberFormat="1" applyFont="1" applyAlignment="1">
      <alignment vertical="top"/>
    </xf>
    <xf numFmtId="0" fontId="16" fillId="0" borderId="0" xfId="0" applyFont="1"/>
    <xf numFmtId="0" fontId="16" fillId="0" borderId="0" xfId="0" applyFont="1" applyAlignment="1"/>
    <xf numFmtId="0" fontId="36" fillId="0" borderId="0" xfId="0" applyFont="1" applyAlignment="1"/>
    <xf numFmtId="0" fontId="37" fillId="0" borderId="0" xfId="0" applyFont="1" applyAlignment="1">
      <alignment vertical="center"/>
    </xf>
    <xf numFmtId="0" fontId="38" fillId="0" borderId="0" xfId="0" applyFont="1"/>
    <xf numFmtId="3" fontId="0" fillId="0" borderId="0" xfId="0" applyNumberFormat="1" applyAlignment="1"/>
    <xf numFmtId="0" fontId="39" fillId="0" borderId="0" xfId="0" applyFont="1" applyAlignment="1">
      <alignment vertical="top"/>
    </xf>
    <xf numFmtId="4" fontId="10" fillId="0" borderId="4" xfId="0" applyNumberFormat="1" applyFont="1" applyFill="1" applyBorder="1" applyAlignment="1">
      <alignment horizontal="center" vertical="top"/>
    </xf>
    <xf numFmtId="3" fontId="9" fillId="0" borderId="4" xfId="0" applyNumberFormat="1" applyFont="1" applyFill="1" applyBorder="1" applyAlignment="1">
      <alignment horizontal="center" vertical="top"/>
    </xf>
    <xf numFmtId="169" fontId="0" fillId="0" borderId="0" xfId="0" applyNumberFormat="1"/>
    <xf numFmtId="0" fontId="15" fillId="0" borderId="0" xfId="0" applyFont="1" applyAlignment="1">
      <alignment vertical="top"/>
    </xf>
    <xf numFmtId="4" fontId="0" fillId="0" borderId="0" xfId="0" applyNumberFormat="1" applyAlignment="1"/>
    <xf numFmtId="170" fontId="0" fillId="0" borderId="0" xfId="0" applyNumberFormat="1"/>
    <xf numFmtId="4" fontId="22" fillId="5" borderId="7" xfId="0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5" fillId="0" borderId="5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2" fillId="5" borderId="8" xfId="0" applyNumberFormat="1" applyFont="1" applyFill="1" applyBorder="1" applyAlignment="1">
      <alignment horizontal="center" vertical="top" wrapText="1"/>
    </xf>
    <xf numFmtId="49" fontId="22" fillId="5" borderId="9" xfId="0" applyNumberFormat="1" applyFont="1" applyFill="1" applyBorder="1" applyAlignment="1">
      <alignment horizontal="center" vertical="top" wrapText="1"/>
    </xf>
    <xf numFmtId="0" fontId="21" fillId="8" borderId="17" xfId="0" applyFont="1" applyFill="1" applyBorder="1" applyAlignment="1">
      <alignment horizontal="center" vertical="top" wrapText="1"/>
    </xf>
    <xf numFmtId="49" fontId="22" fillId="5" borderId="17" xfId="0" applyNumberFormat="1" applyFont="1" applyFill="1" applyBorder="1" applyAlignment="1">
      <alignment horizontal="center" vertical="top" wrapText="1"/>
    </xf>
    <xf numFmtId="0" fontId="21" fillId="4" borderId="8" xfId="0" applyFont="1" applyFill="1" applyBorder="1" applyAlignment="1">
      <alignment horizontal="center" vertical="top" wrapText="1"/>
    </xf>
    <xf numFmtId="0" fontId="21" fillId="4" borderId="9" xfId="0" applyFont="1" applyFill="1" applyBorder="1" applyAlignment="1">
      <alignment horizontal="center" vertical="top" wrapText="1"/>
    </xf>
    <xf numFmtId="0" fontId="21" fillId="8" borderId="20" xfId="0" applyFont="1" applyFill="1" applyBorder="1" applyAlignment="1">
      <alignment horizontal="center" vertical="top" wrapText="1"/>
    </xf>
    <xf numFmtId="0" fontId="21" fillId="8" borderId="18" xfId="0" applyFont="1" applyFill="1" applyBorder="1" applyAlignment="1">
      <alignment horizontal="center" vertical="top" wrapText="1"/>
    </xf>
    <xf numFmtId="49" fontId="22" fillId="5" borderId="20" xfId="0" applyNumberFormat="1" applyFont="1" applyFill="1" applyBorder="1" applyAlignment="1">
      <alignment horizontal="center" vertical="top" wrapText="1"/>
    </xf>
    <xf numFmtId="49" fontId="22" fillId="5" borderId="18" xfId="0" applyNumberFormat="1" applyFont="1" applyFill="1" applyBorder="1" applyAlignment="1">
      <alignment horizontal="center" vertical="top" wrapText="1"/>
    </xf>
    <xf numFmtId="49" fontId="20" fillId="3" borderId="8" xfId="0" applyNumberFormat="1" applyFont="1" applyFill="1" applyBorder="1" applyAlignment="1">
      <alignment horizontal="center" vertical="top" wrapText="1"/>
    </xf>
    <xf numFmtId="49" fontId="20" fillId="3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0" fontId="20" fillId="0" borderId="6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49" fontId="20" fillId="3" borderId="7" xfId="0" applyNumberFormat="1" applyFont="1" applyFill="1" applyBorder="1" applyAlignment="1">
      <alignment vertical="top" wrapText="1"/>
    </xf>
  </cellXfs>
  <cellStyles count="5">
    <cellStyle name="Normal" xfId="0" builtinId="0"/>
    <cellStyle name="Normal 2" xfId="3"/>
    <cellStyle name="Normal 3" xfId="2"/>
    <cellStyle name="Percent 2" xfId="1"/>
    <cellStyle name="Percent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53267999034367E-2"/>
          <c:y val="0.12482126602861511"/>
          <c:w val="0.65420776765993516"/>
          <c:h val="0.62841561471482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Traditional!$A$7</c:f>
              <c:strCache>
                <c:ptCount val="1"/>
                <c:pt idx="0">
                  <c:v>TSJC Alamosa Campus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Traditional!$B$7:$E$7</c:f>
              <c:numCache>
                <c:formatCode>#,##0.00</c:formatCode>
                <c:ptCount val="4"/>
                <c:pt idx="0" formatCode="#,##0">
                  <c:v>447</c:v>
                </c:pt>
                <c:pt idx="1">
                  <c:v>155.96666666666701</c:v>
                </c:pt>
                <c:pt idx="2" formatCode="#,##0">
                  <c:v>20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C-49EB-BC5B-ACAC7C9C6BB3}"/>
            </c:ext>
          </c:extLst>
        </c:ser>
        <c:ser>
          <c:idx val="1"/>
          <c:order val="1"/>
          <c:tx>
            <c:strRef>
              <c:f>Traditional!$A$12</c:f>
              <c:strCache>
                <c:ptCount val="1"/>
                <c:pt idx="0">
                  <c:v>TSJC CCCOnline</c:v>
                </c:pt>
              </c:strCache>
            </c:strRef>
          </c:tx>
          <c:spPr>
            <a:solidFill>
              <a:srgbClr val="CC99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Traditional!$B$12:$E$12</c:f>
              <c:numCache>
                <c:formatCode>#,##0.00</c:formatCode>
                <c:ptCount val="4"/>
                <c:pt idx="0" formatCode="#,##0">
                  <c:v>132</c:v>
                </c:pt>
                <c:pt idx="1">
                  <c:v>43.633333333332999</c:v>
                </c:pt>
                <c:pt idx="2" formatCode="#,##0">
                  <c:v>10</c:v>
                </c:pt>
                <c:pt idx="3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C-49EB-BC5B-ACAC7C9C6BB3}"/>
            </c:ext>
          </c:extLst>
        </c:ser>
        <c:ser>
          <c:idx val="2"/>
          <c:order val="2"/>
          <c:tx>
            <c:strRef>
              <c:f>Traditional!$A$8</c:f>
              <c:strCache>
                <c:ptCount val="1"/>
                <c:pt idx="0">
                  <c:v>TSJC Trinidad Campus</c:v>
                </c:pt>
              </c:strCache>
            </c:strRef>
          </c:tx>
          <c:spPr>
            <a:solidFill>
              <a:srgbClr val="9933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Traditional!$B$8:$E$8</c:f>
              <c:numCache>
                <c:formatCode>#,##0.00</c:formatCode>
                <c:ptCount val="4"/>
                <c:pt idx="0" formatCode="#,##0">
                  <c:v>317</c:v>
                </c:pt>
                <c:pt idx="1">
                  <c:v>117.816666666667</c:v>
                </c:pt>
                <c:pt idx="2" formatCode="#,##0">
                  <c:v>189</c:v>
                </c:pt>
                <c:pt idx="3">
                  <c:v>89.016666666665998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4C-49EB-BC5B-ACAC7C9C6BB3}"/>
            </c:ext>
          </c:extLst>
        </c:ser>
        <c:ser>
          <c:idx val="3"/>
          <c:order val="3"/>
          <c:tx>
            <c:strRef>
              <c:f>Traditional!$A$11</c:f>
              <c:strCache>
                <c:ptCount val="1"/>
                <c:pt idx="0">
                  <c:v>TSJC Online Campus</c:v>
                </c:pt>
              </c:strCache>
            </c:strRef>
          </c:tx>
          <c:spPr>
            <a:solidFill>
              <a:srgbClr val="CCCC00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Traditional!$B$11:$E$11</c:f>
              <c:numCache>
                <c:formatCode>#,##0.00</c:formatCode>
                <c:ptCount val="4"/>
                <c:pt idx="0" formatCode="#,##0">
                  <c:v>0</c:v>
                </c:pt>
                <c:pt idx="1">
                  <c:v>0</c:v>
                </c:pt>
                <c:pt idx="2" formatCode="#,##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4C-49EB-BC5B-ACAC7C9C6BB3}"/>
            </c:ext>
          </c:extLst>
        </c:ser>
        <c:ser>
          <c:idx val="4"/>
          <c:order val="4"/>
          <c:tx>
            <c:strRef>
              <c:f>Traditional!$A$13</c:f>
              <c:strCache>
                <c:ptCount val="1"/>
                <c:pt idx="0">
                  <c:v>TSJC Prison Campus</c:v>
                </c:pt>
              </c:strCache>
            </c:strRef>
          </c:tx>
          <c:spPr>
            <a:solidFill>
              <a:srgbClr val="3366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Traditional!$B$13:$E$13</c:f>
              <c:numCache>
                <c:formatCode>#,##0.00</c:formatCode>
                <c:ptCount val="4"/>
                <c:pt idx="0" formatCode="#,##0">
                  <c:v>15</c:v>
                </c:pt>
                <c:pt idx="1">
                  <c:v>3</c:v>
                </c:pt>
                <c:pt idx="2" formatCode="#,##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4C-49EB-BC5B-ACAC7C9C6BB3}"/>
            </c:ext>
          </c:extLst>
        </c:ser>
        <c:ser>
          <c:idx val="5"/>
          <c:order val="5"/>
          <c:tx>
            <c:strRef>
              <c:f>Traditional!$A$9</c:f>
              <c:strCache>
                <c:ptCount val="1"/>
                <c:pt idx="0">
                  <c:v>TSJC Alamosa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Traditional!$B$9:$E$9</c:f>
              <c:numCache>
                <c:formatCode>#,##0.00</c:formatCode>
                <c:ptCount val="4"/>
                <c:pt idx="0" formatCode="#,##0">
                  <c:v>177</c:v>
                </c:pt>
                <c:pt idx="1">
                  <c:v>35.233333333333</c:v>
                </c:pt>
                <c:pt idx="2" formatCode="#,##0">
                  <c:v>2</c:v>
                </c:pt>
                <c:pt idx="3">
                  <c:v>0.96666666666599999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4C-49EB-BC5B-ACAC7C9C6BB3}"/>
            </c:ext>
          </c:extLst>
        </c:ser>
        <c:ser>
          <c:idx val="6"/>
          <c:order val="6"/>
          <c:tx>
            <c:strRef>
              <c:f>Traditional!$A$10</c:f>
              <c:strCache>
                <c:ptCount val="1"/>
                <c:pt idx="0">
                  <c:v>TSJC Trinidad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Traditional!$B$10:$E$10</c:f>
              <c:numCache>
                <c:formatCode>#,##0.00</c:formatCode>
                <c:ptCount val="4"/>
                <c:pt idx="0" formatCode="#,##0">
                  <c:v>89</c:v>
                </c:pt>
                <c:pt idx="1">
                  <c:v>39.466666666666001</c:v>
                </c:pt>
                <c:pt idx="2" formatCode="#,##0">
                  <c:v>3</c:v>
                </c:pt>
                <c:pt idx="3">
                  <c:v>2.6333333333329998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4C-49EB-BC5B-ACAC7C9C6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901472"/>
        <c:axId val="114192184"/>
      </c:barChart>
      <c:catAx>
        <c:axId val="21590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14192184"/>
        <c:crosses val="autoZero"/>
        <c:auto val="0"/>
        <c:lblAlgn val="ctr"/>
        <c:lblOffset val="100"/>
        <c:tickLblSkip val="14"/>
        <c:tickMarkSkip val="1"/>
        <c:noMultiLvlLbl val="0"/>
      </c:catAx>
      <c:valAx>
        <c:axId val="11419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26115344498317883"/>
              <c:y val="0.223880597014925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15901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586160401739021"/>
          <c:y val="0.1100588977858727"/>
          <c:w val="0.21483637263496524"/>
          <c:h val="0.756727474905331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4925" cmpd="thickThin">
      <a:solidFill>
        <a:srgbClr val="C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" r="0.7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</xdr:colOff>
      <xdr:row>27</xdr:row>
      <xdr:rowOff>53340</xdr:rowOff>
    </xdr:from>
    <xdr:to>
      <xdr:col>17</xdr:col>
      <xdr:colOff>91440</xdr:colOff>
      <xdr:row>39</xdr:row>
      <xdr:rowOff>53340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zoomScaleNormal="100" workbookViewId="0">
      <selection activeCell="A3" sqref="A3"/>
    </sheetView>
  </sheetViews>
  <sheetFormatPr defaultRowHeight="12.75" customHeight="1"/>
  <cols>
    <col min="1" max="1" width="13.90625" customWidth="1"/>
    <col min="2" max="3" width="8.90625" customWidth="1"/>
    <col min="4" max="4" width="10.453125" customWidth="1"/>
    <col min="5" max="5" width="15.6328125" customWidth="1"/>
    <col min="6" max="14" width="8.90625" customWidth="1"/>
    <col min="15" max="15" width="6.36328125" bestFit="1" customWidth="1"/>
  </cols>
  <sheetData>
    <row r="1" spans="1:15" ht="24" customHeight="1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1"/>
    </row>
    <row r="2" spans="1:15" ht="13">
      <c r="A2" s="1" t="s">
        <v>26</v>
      </c>
      <c r="B2" s="2" t="s">
        <v>53</v>
      </c>
      <c r="C2" s="11"/>
      <c r="D2" s="11"/>
      <c r="E2" s="11"/>
      <c r="F2" s="87"/>
      <c r="G2" s="85"/>
      <c r="H2" s="85"/>
      <c r="I2" s="84"/>
      <c r="J2" s="84"/>
      <c r="K2" s="85"/>
      <c r="L2" s="85"/>
      <c r="M2" s="85"/>
      <c r="N2" s="11"/>
      <c r="O2" s="11"/>
    </row>
    <row r="3" spans="1:15" ht="15">
      <c r="A3" s="1" t="s">
        <v>27</v>
      </c>
      <c r="B3" s="2" t="s">
        <v>1</v>
      </c>
      <c r="C3" s="11"/>
      <c r="D3" s="11"/>
      <c r="E3" s="11"/>
      <c r="F3" s="85"/>
      <c r="G3" s="86"/>
      <c r="H3" s="85"/>
      <c r="I3" s="84"/>
      <c r="J3" s="84"/>
      <c r="K3" s="85"/>
      <c r="L3" s="85"/>
      <c r="M3" s="85"/>
      <c r="N3" s="11"/>
      <c r="O3" s="11"/>
    </row>
    <row r="4" spans="1:15" ht="12.75" customHeight="1">
      <c r="A4" s="65">
        <v>44186</v>
      </c>
      <c r="B4" s="11"/>
      <c r="C4" s="11"/>
      <c r="D4" s="11"/>
      <c r="E4" s="11"/>
      <c r="F4" s="85"/>
      <c r="G4" s="85"/>
      <c r="H4" s="85"/>
      <c r="I4" s="85"/>
      <c r="J4" s="85"/>
      <c r="K4" s="85"/>
      <c r="L4" s="85"/>
      <c r="M4" s="85"/>
      <c r="N4" s="11"/>
      <c r="O4" s="11"/>
    </row>
    <row r="5" spans="1:15" ht="24" customHeight="1" thickBot="1">
      <c r="A5" s="102" t="s">
        <v>2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1"/>
    </row>
    <row r="6" spans="1:15" ht="24.65" customHeight="1" thickBot="1">
      <c r="A6" s="3"/>
      <c r="B6" s="98" t="s">
        <v>3</v>
      </c>
      <c r="C6" s="99"/>
      <c r="D6" s="101" t="s">
        <v>4</v>
      </c>
      <c r="E6" s="99"/>
      <c r="F6" s="101" t="s">
        <v>5</v>
      </c>
      <c r="G6" s="99"/>
      <c r="H6" s="98" t="s">
        <v>6</v>
      </c>
      <c r="I6" s="99"/>
      <c r="J6" s="101" t="s">
        <v>7</v>
      </c>
      <c r="K6" s="99"/>
      <c r="L6" s="98" t="s">
        <v>8</v>
      </c>
      <c r="M6" s="99"/>
    </row>
    <row r="7" spans="1:15" ht="13" thickBot="1">
      <c r="A7" s="5" t="s">
        <v>9</v>
      </c>
      <c r="B7" s="6" t="s">
        <v>10</v>
      </c>
      <c r="C7" s="5" t="s">
        <v>11</v>
      </c>
      <c r="D7" s="6" t="s">
        <v>10</v>
      </c>
      <c r="E7" s="6" t="s">
        <v>11</v>
      </c>
      <c r="F7" s="6" t="s">
        <v>10</v>
      </c>
      <c r="G7" s="5" t="s">
        <v>11</v>
      </c>
      <c r="H7" s="6" t="s">
        <v>10</v>
      </c>
      <c r="I7" s="5" t="s">
        <v>11</v>
      </c>
      <c r="J7" s="6" t="s">
        <v>10</v>
      </c>
      <c r="K7" s="5" t="s">
        <v>11</v>
      </c>
      <c r="L7" s="6" t="s">
        <v>10</v>
      </c>
      <c r="M7" s="5" t="s">
        <v>11</v>
      </c>
    </row>
    <row r="8" spans="1:15" ht="13" thickBot="1">
      <c r="A8" s="7" t="s">
        <v>12</v>
      </c>
      <c r="B8" s="8">
        <v>1176</v>
      </c>
      <c r="C8" s="9">
        <v>395.11666666666702</v>
      </c>
      <c r="D8" s="8">
        <v>5</v>
      </c>
      <c r="E8" s="9">
        <v>2.4666666666660002</v>
      </c>
      <c r="F8" s="8">
        <v>225</v>
      </c>
      <c r="G8" s="9">
        <v>106.01666666666701</v>
      </c>
      <c r="H8" s="8">
        <v>0</v>
      </c>
      <c r="I8" s="9">
        <v>0</v>
      </c>
      <c r="J8" s="8">
        <v>0</v>
      </c>
      <c r="K8" s="9">
        <v>0</v>
      </c>
      <c r="L8" s="8">
        <v>1406</v>
      </c>
      <c r="M8" s="9">
        <v>503.6</v>
      </c>
    </row>
    <row r="9" spans="1:15" ht="12.75" customHeight="1">
      <c r="C9" s="88"/>
      <c r="L9" s="81"/>
      <c r="M9" s="82"/>
    </row>
    <row r="10" spans="1:15" ht="24" customHeight="1" thickBot="1">
      <c r="A10" s="102" t="s">
        <v>13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1"/>
    </row>
    <row r="11" spans="1:15" ht="24.65" customHeight="1" thickBot="1">
      <c r="A11" s="3"/>
      <c r="B11" s="4"/>
      <c r="C11" s="98" t="s">
        <v>3</v>
      </c>
      <c r="D11" s="99"/>
      <c r="E11" s="101" t="s">
        <v>4</v>
      </c>
      <c r="F11" s="99"/>
      <c r="G11" s="101" t="s">
        <v>5</v>
      </c>
      <c r="H11" s="99"/>
      <c r="I11" s="98" t="s">
        <v>6</v>
      </c>
      <c r="J11" s="99"/>
      <c r="K11" s="101" t="s">
        <v>7</v>
      </c>
      <c r="L11" s="99"/>
      <c r="M11" s="98" t="s">
        <v>8</v>
      </c>
      <c r="N11" s="99"/>
    </row>
    <row r="12" spans="1:15" ht="13" thickBot="1">
      <c r="A12" s="5" t="s">
        <v>18</v>
      </c>
      <c r="B12" s="5" t="s">
        <v>14</v>
      </c>
      <c r="C12" s="6" t="s">
        <v>10</v>
      </c>
      <c r="D12" s="5" t="s">
        <v>11</v>
      </c>
      <c r="E12" s="6" t="s">
        <v>10</v>
      </c>
      <c r="F12" s="6" t="s">
        <v>11</v>
      </c>
      <c r="G12" s="6" t="s">
        <v>10</v>
      </c>
      <c r="H12" s="5" t="s">
        <v>11</v>
      </c>
      <c r="I12" s="6" t="s">
        <v>10</v>
      </c>
      <c r="J12" s="5" t="s">
        <v>11</v>
      </c>
      <c r="K12" s="6" t="s">
        <v>10</v>
      </c>
      <c r="L12" s="5" t="s">
        <v>11</v>
      </c>
      <c r="M12" s="6" t="s">
        <v>10</v>
      </c>
      <c r="N12" s="5" t="s">
        <v>11</v>
      </c>
    </row>
    <row r="13" spans="1:15" s="76" customFormat="1" ht="13" thickBot="1">
      <c r="A13" s="77" t="s">
        <v>15</v>
      </c>
      <c r="B13" s="77" t="s">
        <v>22</v>
      </c>
      <c r="C13" s="78">
        <v>0</v>
      </c>
      <c r="D13" s="79">
        <v>0</v>
      </c>
      <c r="E13" s="78">
        <v>0</v>
      </c>
      <c r="F13" s="79">
        <v>0</v>
      </c>
      <c r="G13" s="78">
        <v>0</v>
      </c>
      <c r="H13" s="79">
        <v>0</v>
      </c>
      <c r="I13" s="78">
        <v>0</v>
      </c>
      <c r="J13" s="79">
        <v>0</v>
      </c>
      <c r="K13" s="78">
        <v>0</v>
      </c>
      <c r="L13" s="79">
        <v>0</v>
      </c>
      <c r="M13" s="78">
        <v>0</v>
      </c>
      <c r="N13" s="79">
        <v>0</v>
      </c>
    </row>
    <row r="14" spans="1:15" s="76" customFormat="1" ht="13" thickBot="1">
      <c r="A14" s="10" t="s">
        <v>16</v>
      </c>
      <c r="B14" s="77" t="s">
        <v>20</v>
      </c>
      <c r="C14" s="78">
        <v>210</v>
      </c>
      <c r="D14" s="79">
        <v>43.633333333332999</v>
      </c>
      <c r="E14" s="78">
        <v>0</v>
      </c>
      <c r="F14" s="79">
        <v>0</v>
      </c>
      <c r="G14" s="78">
        <v>28</v>
      </c>
      <c r="H14" s="79">
        <v>4.4000000000000004</v>
      </c>
      <c r="I14" s="78">
        <v>0</v>
      </c>
      <c r="J14" s="79">
        <v>0</v>
      </c>
      <c r="K14" s="78">
        <v>0</v>
      </c>
      <c r="L14" s="79">
        <v>0</v>
      </c>
      <c r="M14" s="78">
        <v>238</v>
      </c>
      <c r="N14" s="79">
        <v>48.033333333332997</v>
      </c>
    </row>
    <row r="15" spans="1:15" ht="12.75" customHeight="1" thickBot="1">
      <c r="A15" s="7" t="s">
        <v>12</v>
      </c>
      <c r="B15" s="10" t="s">
        <v>25</v>
      </c>
      <c r="C15" s="8">
        <v>0</v>
      </c>
      <c r="D15" s="80">
        <f>SUM(D9:D14)</f>
        <v>43.633333333332999</v>
      </c>
      <c r="E15" s="8">
        <v>0</v>
      </c>
      <c r="F15" s="80">
        <f>SUM(F9:F14)</f>
        <v>0</v>
      </c>
      <c r="G15" s="8">
        <v>0</v>
      </c>
      <c r="H15" s="80">
        <f>SUM(H9:H14)</f>
        <v>4.4000000000000004</v>
      </c>
      <c r="I15" s="8">
        <v>0</v>
      </c>
      <c r="J15" s="80">
        <f>SUM(J9:J14)</f>
        <v>0</v>
      </c>
      <c r="K15" s="8">
        <v>0</v>
      </c>
      <c r="L15" s="80">
        <f>SUM(L9:L14)</f>
        <v>0</v>
      </c>
      <c r="M15" s="8">
        <v>0</v>
      </c>
      <c r="N15" s="80">
        <f>SUM(N9:N14)</f>
        <v>48.033333333332997</v>
      </c>
    </row>
    <row r="16" spans="1:15" ht="24" customHeight="1" thickBot="1">
      <c r="A16" s="100" t="s">
        <v>17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1"/>
    </row>
    <row r="17" spans="1:15" ht="24.65" customHeight="1" thickBot="1">
      <c r="A17" s="3"/>
      <c r="B17" s="3"/>
      <c r="C17" s="98" t="s">
        <v>3</v>
      </c>
      <c r="D17" s="99"/>
      <c r="E17" s="101" t="s">
        <v>4</v>
      </c>
      <c r="F17" s="99"/>
      <c r="G17" s="101" t="s">
        <v>5</v>
      </c>
      <c r="H17" s="99"/>
      <c r="I17" s="98" t="s">
        <v>6</v>
      </c>
      <c r="J17" s="99"/>
      <c r="K17" s="101" t="s">
        <v>7</v>
      </c>
      <c r="L17" s="99"/>
      <c r="M17" s="98" t="s">
        <v>8</v>
      </c>
      <c r="N17" s="99"/>
    </row>
    <row r="18" spans="1:15" ht="13" thickBot="1">
      <c r="A18" s="5" t="s">
        <v>18</v>
      </c>
      <c r="B18" s="5" t="s">
        <v>14</v>
      </c>
      <c r="C18" s="6" t="s">
        <v>10</v>
      </c>
      <c r="D18" s="5" t="s">
        <v>11</v>
      </c>
      <c r="E18" s="6" t="s">
        <v>10</v>
      </c>
      <c r="F18" s="6" t="s">
        <v>11</v>
      </c>
      <c r="G18" s="6" t="s">
        <v>10</v>
      </c>
      <c r="H18" s="5" t="s">
        <v>11</v>
      </c>
      <c r="I18" s="6" t="s">
        <v>10</v>
      </c>
      <c r="J18" s="5" t="s">
        <v>11</v>
      </c>
      <c r="K18" s="6" t="s">
        <v>10</v>
      </c>
      <c r="L18" s="5" t="s">
        <v>11</v>
      </c>
      <c r="M18" s="6" t="s">
        <v>10</v>
      </c>
      <c r="N18" s="5" t="s">
        <v>11</v>
      </c>
    </row>
    <row r="19" spans="1:15" ht="13" thickBot="1">
      <c r="A19" s="14" t="s">
        <v>28</v>
      </c>
      <c r="B19" s="10" t="s">
        <v>19</v>
      </c>
      <c r="C19" s="8">
        <v>474</v>
      </c>
      <c r="D19" s="9">
        <v>155.96666666666701</v>
      </c>
      <c r="E19" s="8">
        <v>4</v>
      </c>
      <c r="F19" s="9">
        <v>2.1333333333329998</v>
      </c>
      <c r="G19" s="8">
        <v>22</v>
      </c>
      <c r="H19" s="9">
        <v>9</v>
      </c>
      <c r="I19" s="8">
        <v>0</v>
      </c>
      <c r="J19" s="9">
        <v>0</v>
      </c>
      <c r="K19" s="8">
        <v>0</v>
      </c>
      <c r="L19" s="9">
        <v>0</v>
      </c>
      <c r="M19" s="8">
        <v>500</v>
      </c>
      <c r="N19" s="9">
        <v>167.1</v>
      </c>
    </row>
    <row r="20" spans="1:15" ht="13" thickBot="1">
      <c r="A20" s="14" t="s">
        <v>30</v>
      </c>
      <c r="B20" s="10" t="s">
        <v>21</v>
      </c>
      <c r="C20" s="8">
        <v>346</v>
      </c>
      <c r="D20" s="9">
        <v>117.816666666667</v>
      </c>
      <c r="E20" s="8">
        <v>0</v>
      </c>
      <c r="F20" s="9">
        <v>0</v>
      </c>
      <c r="G20" s="8">
        <v>193</v>
      </c>
      <c r="H20" s="9">
        <v>89.016666666665998</v>
      </c>
      <c r="I20" s="8">
        <v>0</v>
      </c>
      <c r="J20" s="9">
        <v>0</v>
      </c>
      <c r="K20" s="8">
        <v>0</v>
      </c>
      <c r="L20" s="9">
        <v>0</v>
      </c>
      <c r="M20" s="8">
        <v>539</v>
      </c>
      <c r="N20" s="9">
        <v>206.833333333333</v>
      </c>
    </row>
    <row r="21" spans="1:15" ht="13" thickBot="1">
      <c r="A21" s="14" t="s">
        <v>32</v>
      </c>
      <c r="B21" s="10" t="s">
        <v>23</v>
      </c>
      <c r="C21" s="8">
        <v>211</v>
      </c>
      <c r="D21" s="9">
        <v>35.233333333333</v>
      </c>
      <c r="E21" s="8">
        <v>1</v>
      </c>
      <c r="F21" s="9">
        <v>0.33333333333300003</v>
      </c>
      <c r="G21" s="8">
        <v>2</v>
      </c>
      <c r="H21" s="9">
        <v>0.96666666666599999</v>
      </c>
      <c r="I21" s="8">
        <v>0</v>
      </c>
      <c r="J21" s="9">
        <v>0</v>
      </c>
      <c r="K21" s="8">
        <v>0</v>
      </c>
      <c r="L21" s="9">
        <v>0</v>
      </c>
      <c r="M21" s="8">
        <v>214</v>
      </c>
      <c r="N21" s="9">
        <v>36.533333333332997</v>
      </c>
    </row>
    <row r="22" spans="1:15" ht="13" thickBot="1">
      <c r="A22" s="14" t="s">
        <v>42</v>
      </c>
      <c r="B22" s="10" t="s">
        <v>24</v>
      </c>
      <c r="C22" s="92">
        <v>101</v>
      </c>
      <c r="D22" s="91">
        <v>39.466666666666001</v>
      </c>
      <c r="E22" s="8">
        <v>0</v>
      </c>
      <c r="F22" s="9">
        <v>0</v>
      </c>
      <c r="G22" s="8">
        <v>4</v>
      </c>
      <c r="H22" s="9">
        <v>2.6333333333329998</v>
      </c>
      <c r="I22" s="8">
        <v>0</v>
      </c>
      <c r="J22" s="9">
        <v>0</v>
      </c>
      <c r="K22" s="8">
        <v>0</v>
      </c>
      <c r="L22" s="9">
        <v>0</v>
      </c>
      <c r="M22" s="8">
        <v>105</v>
      </c>
      <c r="N22" s="91">
        <v>42.1</v>
      </c>
    </row>
    <row r="23" spans="1:15" ht="13" thickBot="1">
      <c r="A23" s="14" t="s">
        <v>31</v>
      </c>
      <c r="B23" s="10" t="s">
        <v>22</v>
      </c>
      <c r="C23" s="8">
        <v>0</v>
      </c>
      <c r="D23" s="9">
        <v>0</v>
      </c>
      <c r="E23" s="8">
        <v>0</v>
      </c>
      <c r="F23" s="9">
        <v>0</v>
      </c>
      <c r="G23" s="8">
        <v>0</v>
      </c>
      <c r="H23" s="9">
        <v>0</v>
      </c>
      <c r="I23" s="8">
        <v>0</v>
      </c>
      <c r="J23" s="9">
        <v>0</v>
      </c>
      <c r="K23" s="8">
        <v>0</v>
      </c>
      <c r="L23" s="9">
        <v>0</v>
      </c>
      <c r="M23" s="8">
        <v>0</v>
      </c>
      <c r="N23" s="9">
        <v>0</v>
      </c>
    </row>
    <row r="24" spans="1:15" ht="13" thickBot="1">
      <c r="A24" s="14" t="s">
        <v>29</v>
      </c>
      <c r="B24" s="10" t="s">
        <v>20</v>
      </c>
      <c r="C24" s="8">
        <v>210</v>
      </c>
      <c r="D24" s="9">
        <v>43.633333333332999</v>
      </c>
      <c r="E24" s="8">
        <v>0</v>
      </c>
      <c r="F24" s="9">
        <v>0</v>
      </c>
      <c r="G24" s="8">
        <v>28</v>
      </c>
      <c r="H24" s="9">
        <v>4.4000000000000004</v>
      </c>
      <c r="I24" s="8">
        <v>0</v>
      </c>
      <c r="J24" s="9">
        <v>0</v>
      </c>
      <c r="K24" s="8">
        <v>0</v>
      </c>
      <c r="L24" s="9">
        <v>0</v>
      </c>
      <c r="M24" s="8">
        <v>238</v>
      </c>
      <c r="N24" s="9">
        <v>48.033333333332997</v>
      </c>
    </row>
    <row r="25" spans="1:15" s="75" customFormat="1" ht="13" thickBot="1">
      <c r="A25" s="14" t="s">
        <v>46</v>
      </c>
      <c r="B25" s="10" t="s">
        <v>45</v>
      </c>
      <c r="C25" s="8">
        <v>15</v>
      </c>
      <c r="D25" s="9">
        <v>3</v>
      </c>
      <c r="E25" s="8">
        <v>0</v>
      </c>
      <c r="F25" s="9">
        <v>0</v>
      </c>
      <c r="G25" s="8">
        <v>0</v>
      </c>
      <c r="H25" s="9">
        <v>0</v>
      </c>
      <c r="I25" s="8">
        <v>0</v>
      </c>
      <c r="J25" s="9">
        <v>0</v>
      </c>
      <c r="K25" s="8">
        <v>0</v>
      </c>
      <c r="L25" s="9">
        <v>0</v>
      </c>
      <c r="M25" s="8">
        <v>15</v>
      </c>
      <c r="N25" s="9">
        <v>3</v>
      </c>
    </row>
    <row r="26" spans="1:15" ht="12.75" customHeight="1" thickBot="1">
      <c r="A26" s="7" t="s">
        <v>12</v>
      </c>
      <c r="B26" s="10" t="s">
        <v>25</v>
      </c>
      <c r="C26" s="8">
        <v>0</v>
      </c>
      <c r="D26" s="80">
        <f>SUM(D19:D25)</f>
        <v>395.11666666666599</v>
      </c>
      <c r="E26" s="8">
        <v>0</v>
      </c>
      <c r="F26" s="80">
        <f>SUM(F19:F25)</f>
        <v>2.4666666666659998</v>
      </c>
      <c r="G26" s="8">
        <v>0</v>
      </c>
      <c r="H26" s="80">
        <f>SUM(H19:H25)</f>
        <v>106.016666666665</v>
      </c>
      <c r="I26" s="8">
        <v>0</v>
      </c>
      <c r="J26" s="80">
        <f>SUM(J19:J25)</f>
        <v>0</v>
      </c>
      <c r="K26" s="8">
        <v>0</v>
      </c>
      <c r="L26" s="80">
        <f>SUM(L19:L25)</f>
        <v>0</v>
      </c>
      <c r="M26" s="8">
        <v>0</v>
      </c>
      <c r="N26" s="80">
        <f>SUM(N19:N25)</f>
        <v>503.59999999999906</v>
      </c>
    </row>
    <row r="27" spans="1:15" ht="12.5">
      <c r="A27" s="13"/>
      <c r="B27" s="11"/>
      <c r="C27" s="11"/>
      <c r="D27" s="11"/>
      <c r="E27" s="11"/>
      <c r="F27" s="12"/>
      <c r="G27" s="11"/>
      <c r="H27" s="11"/>
      <c r="I27" s="11"/>
      <c r="J27" s="11"/>
      <c r="L27" s="11"/>
      <c r="M27" s="89"/>
      <c r="N27" s="95"/>
      <c r="O27" s="11"/>
    </row>
    <row r="28" spans="1:15" ht="12.75" customHeight="1">
      <c r="A28" s="64">
        <v>44186</v>
      </c>
      <c r="E28" s="82"/>
    </row>
    <row r="29" spans="1:15" ht="12.75" customHeight="1">
      <c r="D29" s="93"/>
      <c r="E29" s="96"/>
    </row>
    <row r="30" spans="1:15" ht="12.75" customHeight="1">
      <c r="E30" s="82"/>
    </row>
  </sheetData>
  <sortState ref="A19:R25">
    <sortCondition ref="B19:B25" customList="TAC,TMC,TZY,TZZ,TON,TCN,TPR"/>
  </sortState>
  <mergeCells count="22">
    <mergeCell ref="A5:N5"/>
    <mergeCell ref="A1:N1"/>
    <mergeCell ref="A10:N10"/>
    <mergeCell ref="B6:C6"/>
    <mergeCell ref="D6:E6"/>
    <mergeCell ref="F6:G6"/>
    <mergeCell ref="H6:I6"/>
    <mergeCell ref="J6:K6"/>
    <mergeCell ref="L6:M6"/>
    <mergeCell ref="M17:N17"/>
    <mergeCell ref="A16:N16"/>
    <mergeCell ref="C11:D11"/>
    <mergeCell ref="E11:F11"/>
    <mergeCell ref="G11:H11"/>
    <mergeCell ref="I11:J11"/>
    <mergeCell ref="K11:L11"/>
    <mergeCell ref="M11:N11"/>
    <mergeCell ref="C17:D17"/>
    <mergeCell ref="E17:F17"/>
    <mergeCell ref="G17:H17"/>
    <mergeCell ref="I17:J17"/>
    <mergeCell ref="K17:L17"/>
  </mergeCells>
  <pageMargins left="0.46" right="0.2" top="0.75" bottom="0.48" header="0.3" footer="0.3"/>
  <pageSetup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abSelected="1" zoomScaleNormal="100" workbookViewId="0"/>
  </sheetViews>
  <sheetFormatPr defaultColWidth="8.90625" defaultRowHeight="12.5"/>
  <cols>
    <col min="1" max="1" width="18.6328125" style="16" customWidth="1"/>
    <col min="2" max="2" width="6.453125" style="16" customWidth="1"/>
    <col min="3" max="3" width="6.08984375" style="16" customWidth="1"/>
    <col min="4" max="4" width="5.54296875" style="16" customWidth="1"/>
    <col min="5" max="5" width="6.36328125" style="16" customWidth="1"/>
    <col min="6" max="6" width="5.36328125" style="16" customWidth="1"/>
    <col min="7" max="7" width="7" style="16" customWidth="1"/>
    <col min="8" max="8" width="5.453125" style="16" customWidth="1"/>
    <col min="9" max="9" width="5.6328125" style="16" customWidth="1"/>
    <col min="10" max="10" width="6.54296875" style="16" customWidth="1"/>
    <col min="11" max="11" width="6.90625" style="16" customWidth="1"/>
    <col min="12" max="12" width="6.26953125" style="16" customWidth="1"/>
    <col min="13" max="13" width="7.08984375" style="16" customWidth="1"/>
    <col min="14" max="15" width="6.36328125" style="16" customWidth="1"/>
    <col min="16" max="17" width="6.6328125" style="16" customWidth="1"/>
    <col min="18" max="16384" width="8.90625" style="16"/>
  </cols>
  <sheetData>
    <row r="1" spans="1:20" ht="20">
      <c r="A1" s="86"/>
      <c r="B1" s="15" t="s">
        <v>48</v>
      </c>
    </row>
    <row r="2" spans="1:20">
      <c r="A2" s="17"/>
      <c r="B2" s="83" t="s">
        <v>54</v>
      </c>
      <c r="N2" s="18" t="s">
        <v>50</v>
      </c>
    </row>
    <row r="3" spans="1:20" ht="15.65" customHeight="1">
      <c r="A3" s="116"/>
      <c r="B3" s="87"/>
      <c r="N3" s="18" t="s">
        <v>51</v>
      </c>
    </row>
    <row r="4" spans="1:20">
      <c r="A4" s="116"/>
      <c r="B4" s="18" t="s">
        <v>33</v>
      </c>
      <c r="J4" s="20" t="s">
        <v>34</v>
      </c>
      <c r="M4" s="66"/>
    </row>
    <row r="5" spans="1:20" ht="33.75" customHeight="1">
      <c r="A5" s="117"/>
      <c r="B5" s="119" t="s">
        <v>35</v>
      </c>
      <c r="C5" s="119"/>
      <c r="D5" s="119" t="s">
        <v>36</v>
      </c>
      <c r="E5" s="119"/>
      <c r="F5" s="119" t="s">
        <v>37</v>
      </c>
      <c r="G5" s="119"/>
      <c r="H5" s="114" t="s">
        <v>38</v>
      </c>
      <c r="I5" s="115"/>
      <c r="J5" s="108" t="s">
        <v>55</v>
      </c>
      <c r="K5" s="109"/>
      <c r="L5" s="108" t="s">
        <v>56</v>
      </c>
      <c r="M5" s="109"/>
      <c r="N5" s="104" t="s">
        <v>39</v>
      </c>
      <c r="O5" s="105"/>
      <c r="P5" s="104" t="s">
        <v>40</v>
      </c>
      <c r="Q5" s="105"/>
    </row>
    <row r="6" spans="1:20" ht="22.25" customHeight="1">
      <c r="A6" s="118"/>
      <c r="B6" s="21" t="s">
        <v>10</v>
      </c>
      <c r="C6" s="21" t="s">
        <v>41</v>
      </c>
      <c r="D6" s="21" t="s">
        <v>10</v>
      </c>
      <c r="E6" s="21" t="s">
        <v>41</v>
      </c>
      <c r="F6" s="21" t="s">
        <v>10</v>
      </c>
      <c r="G6" s="21" t="s">
        <v>41</v>
      </c>
      <c r="H6" s="21" t="s">
        <v>10</v>
      </c>
      <c r="I6" s="21" t="s">
        <v>41</v>
      </c>
      <c r="J6" s="22" t="s">
        <v>10</v>
      </c>
      <c r="K6" s="22" t="s">
        <v>41</v>
      </c>
      <c r="L6" s="22" t="s">
        <v>10</v>
      </c>
      <c r="M6" s="22" t="s">
        <v>41</v>
      </c>
      <c r="N6" s="23" t="s">
        <v>10</v>
      </c>
      <c r="O6" s="24" t="s">
        <v>41</v>
      </c>
      <c r="P6" s="24" t="s">
        <v>10</v>
      </c>
      <c r="Q6" s="24" t="s">
        <v>41</v>
      </c>
    </row>
    <row r="7" spans="1:20">
      <c r="A7" s="25" t="s">
        <v>28</v>
      </c>
      <c r="B7" s="26">
        <v>447</v>
      </c>
      <c r="C7" s="27">
        <v>155.96666666666701</v>
      </c>
      <c r="D7" s="26">
        <v>20</v>
      </c>
      <c r="E7" s="27">
        <v>9</v>
      </c>
      <c r="F7" s="26">
        <v>0</v>
      </c>
      <c r="G7" s="27">
        <v>0</v>
      </c>
      <c r="H7" s="26">
        <v>4</v>
      </c>
      <c r="I7" s="27">
        <v>2.1333333333329998</v>
      </c>
      <c r="J7" s="28">
        <f t="shared" ref="J7:K11" si="0">B7+D7+F7+H7</f>
        <v>471</v>
      </c>
      <c r="K7" s="29">
        <f t="shared" si="0"/>
        <v>167.10000000000002</v>
      </c>
      <c r="L7" s="28">
        <v>458</v>
      </c>
      <c r="M7" s="29">
        <v>163.23333333333301</v>
      </c>
      <c r="N7" s="71">
        <f t="shared" ref="N7:O14" si="1">J7-L7</f>
        <v>13</v>
      </c>
      <c r="O7" s="30">
        <f t="shared" si="1"/>
        <v>3.8666666666670153</v>
      </c>
      <c r="P7" s="31">
        <f t="shared" ref="P7:Q13" si="2">N7/L7</f>
        <v>2.8384279475982533E-2</v>
      </c>
      <c r="Q7" s="31">
        <f t="shared" si="2"/>
        <v>2.3687972227896814E-2</v>
      </c>
    </row>
    <row r="8" spans="1:20">
      <c r="A8" s="25" t="s">
        <v>30</v>
      </c>
      <c r="B8" s="26">
        <v>317</v>
      </c>
      <c r="C8" s="27">
        <v>117.816666666667</v>
      </c>
      <c r="D8" s="26">
        <v>189</v>
      </c>
      <c r="E8" s="27">
        <v>89.016666666665998</v>
      </c>
      <c r="F8" s="26">
        <v>0</v>
      </c>
      <c r="G8" s="27">
        <v>0</v>
      </c>
      <c r="H8" s="26">
        <v>0</v>
      </c>
      <c r="I8" s="27">
        <v>0</v>
      </c>
      <c r="J8" s="28">
        <f>B8+D8+F8+H8</f>
        <v>506</v>
      </c>
      <c r="K8" s="29">
        <f>C8+E8+G8+I8</f>
        <v>206.833333333333</v>
      </c>
      <c r="L8" s="28">
        <v>567</v>
      </c>
      <c r="M8" s="29">
        <v>222.71666666666701</v>
      </c>
      <c r="N8" s="72">
        <f>J8-L8</f>
        <v>-61</v>
      </c>
      <c r="O8" s="32">
        <f>K8-M8</f>
        <v>-15.883333333334008</v>
      </c>
      <c r="P8" s="33">
        <f>N8/L8</f>
        <v>-0.10758377425044091</v>
      </c>
      <c r="Q8" s="33">
        <f>O8/M8</f>
        <v>-7.1316321185365489E-2</v>
      </c>
      <c r="T8" s="94"/>
    </row>
    <row r="9" spans="1:20">
      <c r="A9" s="25" t="s">
        <v>32</v>
      </c>
      <c r="B9" s="26">
        <v>177</v>
      </c>
      <c r="C9" s="27">
        <v>35.233333333333</v>
      </c>
      <c r="D9" s="26">
        <v>2</v>
      </c>
      <c r="E9" s="27">
        <v>0.96666666666599999</v>
      </c>
      <c r="F9" s="26">
        <v>0</v>
      </c>
      <c r="G9" s="27">
        <v>0</v>
      </c>
      <c r="H9" s="26">
        <v>1</v>
      </c>
      <c r="I9" s="27">
        <v>0.33333333333300003</v>
      </c>
      <c r="J9" s="28">
        <f t="shared" si="0"/>
        <v>180</v>
      </c>
      <c r="K9" s="29">
        <f t="shared" si="0"/>
        <v>36.533333333332003</v>
      </c>
      <c r="L9" s="28">
        <v>216</v>
      </c>
      <c r="M9" s="29">
        <v>36.883333333332999</v>
      </c>
      <c r="N9" s="72">
        <f t="shared" ref="N9:O11" si="3">J9-L9</f>
        <v>-36</v>
      </c>
      <c r="O9" s="32">
        <f t="shared" si="3"/>
        <v>-0.35000000000099618</v>
      </c>
      <c r="P9" s="33">
        <f>N9/L9</f>
        <v>-0.16666666666666666</v>
      </c>
      <c r="Q9" s="33">
        <f>O9/M9</f>
        <v>-9.4893809308901761E-3</v>
      </c>
    </row>
    <row r="10" spans="1:20">
      <c r="A10" s="25" t="s">
        <v>42</v>
      </c>
      <c r="B10" s="26">
        <v>89</v>
      </c>
      <c r="C10" s="27">
        <v>39.466666666666001</v>
      </c>
      <c r="D10" s="26">
        <v>3</v>
      </c>
      <c r="E10" s="27">
        <v>2.6333333333329998</v>
      </c>
      <c r="F10" s="26">
        <v>0</v>
      </c>
      <c r="G10" s="27">
        <v>0</v>
      </c>
      <c r="H10" s="26">
        <v>0</v>
      </c>
      <c r="I10" s="27">
        <v>0</v>
      </c>
      <c r="J10" s="28">
        <f t="shared" si="0"/>
        <v>92</v>
      </c>
      <c r="K10" s="34">
        <f t="shared" si="0"/>
        <v>42.099999999999</v>
      </c>
      <c r="L10" s="35">
        <v>123</v>
      </c>
      <c r="M10" s="34">
        <v>44.3</v>
      </c>
      <c r="N10" s="72">
        <f t="shared" si="3"/>
        <v>-31</v>
      </c>
      <c r="O10" s="32">
        <f t="shared" si="3"/>
        <v>-2.2000000000009976</v>
      </c>
      <c r="P10" s="33">
        <f t="shared" ref="P10:Q11" si="4">N10/L10</f>
        <v>-0.25203252032520324</v>
      </c>
      <c r="Q10" s="33">
        <f t="shared" si="4"/>
        <v>-4.9661399548555252E-2</v>
      </c>
      <c r="T10" s="46"/>
    </row>
    <row r="11" spans="1:20">
      <c r="A11" s="25" t="s">
        <v>31</v>
      </c>
      <c r="B11" s="26">
        <v>0</v>
      </c>
      <c r="C11" s="27">
        <v>0</v>
      </c>
      <c r="D11" s="26">
        <v>0</v>
      </c>
      <c r="E11" s="27">
        <v>0</v>
      </c>
      <c r="F11" s="26">
        <v>0</v>
      </c>
      <c r="G11" s="27">
        <v>0</v>
      </c>
      <c r="H11" s="26">
        <v>0</v>
      </c>
      <c r="I11" s="27">
        <v>0</v>
      </c>
      <c r="J11" s="28">
        <f t="shared" si="0"/>
        <v>0</v>
      </c>
      <c r="K11" s="29">
        <f t="shared" si="0"/>
        <v>0</v>
      </c>
      <c r="L11" s="28">
        <v>110</v>
      </c>
      <c r="M11" s="29">
        <v>27.833333333333002</v>
      </c>
      <c r="N11" s="72">
        <f t="shared" si="3"/>
        <v>-110</v>
      </c>
      <c r="O11" s="97">
        <f t="shared" si="3"/>
        <v>-27.833333333333002</v>
      </c>
      <c r="P11" s="33">
        <f t="shared" si="4"/>
        <v>-1</v>
      </c>
      <c r="Q11" s="33">
        <f t="shared" si="4"/>
        <v>-1</v>
      </c>
    </row>
    <row r="12" spans="1:20">
      <c r="A12" s="25" t="s">
        <v>29</v>
      </c>
      <c r="B12" s="26">
        <v>132</v>
      </c>
      <c r="C12" s="27">
        <v>43.633333333332999</v>
      </c>
      <c r="D12" s="26">
        <v>10</v>
      </c>
      <c r="E12" s="27">
        <v>4.4000000000000004</v>
      </c>
      <c r="F12" s="26">
        <v>0</v>
      </c>
      <c r="G12" s="27">
        <v>0</v>
      </c>
      <c r="H12" s="26">
        <v>0</v>
      </c>
      <c r="I12" s="27">
        <v>0</v>
      </c>
      <c r="J12" s="28">
        <f t="shared" ref="J12:J13" si="5">B12+D12+F12+H12</f>
        <v>142</v>
      </c>
      <c r="K12" s="29">
        <f t="shared" ref="K12" si="6">C12+E12+G12+I12</f>
        <v>48.033333333332997</v>
      </c>
      <c r="L12" s="28">
        <v>114</v>
      </c>
      <c r="M12" s="29">
        <v>39</v>
      </c>
      <c r="N12" s="72">
        <f t="shared" si="1"/>
        <v>28</v>
      </c>
      <c r="O12" s="32">
        <f t="shared" si="1"/>
        <v>9.0333333333329975</v>
      </c>
      <c r="P12" s="33">
        <f t="shared" si="2"/>
        <v>0.24561403508771928</v>
      </c>
      <c r="Q12" s="33">
        <f t="shared" si="2"/>
        <v>0.231623931623923</v>
      </c>
    </row>
    <row r="13" spans="1:20" s="70" customFormat="1">
      <c r="A13" s="25" t="s">
        <v>46</v>
      </c>
      <c r="B13" s="26">
        <v>15</v>
      </c>
      <c r="C13" s="27">
        <v>3</v>
      </c>
      <c r="D13" s="26">
        <v>0</v>
      </c>
      <c r="E13" s="27">
        <v>0</v>
      </c>
      <c r="F13" s="26">
        <v>0</v>
      </c>
      <c r="G13" s="27">
        <v>0</v>
      </c>
      <c r="H13" s="26">
        <v>0</v>
      </c>
      <c r="I13" s="27">
        <v>0</v>
      </c>
      <c r="J13" s="28">
        <f t="shared" si="5"/>
        <v>15</v>
      </c>
      <c r="K13" s="29">
        <f>C13+E13+G13+I13</f>
        <v>3</v>
      </c>
      <c r="L13" s="28">
        <v>26</v>
      </c>
      <c r="M13" s="29">
        <v>8.1</v>
      </c>
      <c r="N13" s="72">
        <f t="shared" si="1"/>
        <v>-11</v>
      </c>
      <c r="O13" s="32">
        <f t="shared" si="1"/>
        <v>-5.0999999999999996</v>
      </c>
      <c r="P13" s="33">
        <f t="shared" si="2"/>
        <v>-0.42307692307692307</v>
      </c>
      <c r="Q13" s="33">
        <f t="shared" si="2"/>
        <v>-0.62962962962962965</v>
      </c>
    </row>
    <row r="14" spans="1:20">
      <c r="A14" s="36" t="s">
        <v>12</v>
      </c>
      <c r="B14" s="37">
        <f t="shared" ref="B14:M14" si="7">SUM(B7:B13)</f>
        <v>1177</v>
      </c>
      <c r="C14" s="38">
        <f t="shared" si="7"/>
        <v>395.11666666666599</v>
      </c>
      <c r="D14" s="37">
        <f t="shared" si="7"/>
        <v>224</v>
      </c>
      <c r="E14" s="38">
        <f t="shared" si="7"/>
        <v>106.016666666665</v>
      </c>
      <c r="F14" s="37">
        <f t="shared" si="7"/>
        <v>0</v>
      </c>
      <c r="G14" s="38">
        <f t="shared" si="7"/>
        <v>0</v>
      </c>
      <c r="H14" s="37">
        <f t="shared" si="7"/>
        <v>5</v>
      </c>
      <c r="I14" s="38">
        <f t="shared" si="7"/>
        <v>2.4666666666659998</v>
      </c>
      <c r="J14" s="39">
        <f t="shared" si="7"/>
        <v>1406</v>
      </c>
      <c r="K14" s="40">
        <f t="shared" si="7"/>
        <v>503.59999999999707</v>
      </c>
      <c r="L14" s="39">
        <f t="shared" si="7"/>
        <v>1614</v>
      </c>
      <c r="M14" s="40">
        <f t="shared" si="7"/>
        <v>542.06666666666604</v>
      </c>
      <c r="N14" s="41">
        <f t="shared" si="1"/>
        <v>-208</v>
      </c>
      <c r="O14" s="42">
        <f t="shared" si="1"/>
        <v>-38.466666666668971</v>
      </c>
      <c r="P14" s="43">
        <f t="shared" ref="P14:Q14" si="8">N14/L14</f>
        <v>-0.12887236679058239</v>
      </c>
      <c r="Q14" s="43">
        <f t="shared" si="8"/>
        <v>-7.0962981183130644E-2</v>
      </c>
    </row>
    <row r="15" spans="1:20">
      <c r="A15" s="67">
        <v>44186</v>
      </c>
      <c r="B15" s="44"/>
      <c r="C15" s="45"/>
      <c r="K15" s="69"/>
      <c r="L15" s="69"/>
      <c r="M15" s="68"/>
    </row>
    <row r="16" spans="1:20" ht="11.4" customHeight="1">
      <c r="C16" s="46"/>
      <c r="J16" s="90"/>
      <c r="M16" s="46"/>
    </row>
    <row r="17" spans="1:17">
      <c r="E17" s="46"/>
      <c r="J17" s="47" t="s">
        <v>49</v>
      </c>
      <c r="K17" s="19"/>
    </row>
    <row r="18" spans="1:17" ht="33" customHeight="1">
      <c r="B18" s="74"/>
      <c r="E18" s="19"/>
      <c r="J18" s="110" t="s">
        <v>55</v>
      </c>
      <c r="K18" s="111"/>
      <c r="L18" s="106" t="s">
        <v>52</v>
      </c>
      <c r="M18" s="106"/>
      <c r="N18" s="112" t="s">
        <v>39</v>
      </c>
      <c r="O18" s="113"/>
      <c r="P18" s="107" t="s">
        <v>40</v>
      </c>
      <c r="Q18" s="107"/>
    </row>
    <row r="19" spans="1:17" ht="22.25" customHeight="1">
      <c r="J19" s="48" t="s">
        <v>10</v>
      </c>
      <c r="K19" s="48" t="s">
        <v>41</v>
      </c>
      <c r="L19" s="49" t="s">
        <v>10</v>
      </c>
      <c r="M19" s="49" t="s">
        <v>41</v>
      </c>
      <c r="N19" s="50" t="s">
        <v>10</v>
      </c>
      <c r="O19" s="50" t="s">
        <v>41</v>
      </c>
      <c r="P19" s="50" t="s">
        <v>10</v>
      </c>
      <c r="Q19" s="50" t="s">
        <v>41</v>
      </c>
    </row>
    <row r="20" spans="1:17">
      <c r="D20" s="51" t="s">
        <v>28</v>
      </c>
      <c r="E20" s="52"/>
      <c r="F20" s="52"/>
      <c r="G20" s="52"/>
      <c r="H20" s="52"/>
      <c r="I20" s="52"/>
      <c r="J20" s="53">
        <v>471</v>
      </c>
      <c r="K20" s="54">
        <v>167.10000000000002</v>
      </c>
      <c r="L20" s="55">
        <v>456</v>
      </c>
      <c r="M20" s="54">
        <v>163.099999999999</v>
      </c>
      <c r="N20" s="73">
        <f t="shared" ref="N20:O27" si="9">J20-L20</f>
        <v>15</v>
      </c>
      <c r="O20" s="56">
        <f t="shared" si="9"/>
        <v>4.0000000000010232</v>
      </c>
      <c r="P20" s="57">
        <f t="shared" ref="P20:Q27" si="10">N20/L20</f>
        <v>3.2894736842105261E-2</v>
      </c>
      <c r="Q20" s="57">
        <f t="shared" si="10"/>
        <v>2.4524831391790604E-2</v>
      </c>
    </row>
    <row r="21" spans="1:17">
      <c r="D21" s="51" t="s">
        <v>30</v>
      </c>
      <c r="E21" s="52"/>
      <c r="F21" s="52"/>
      <c r="G21" s="52"/>
      <c r="H21" s="52"/>
      <c r="I21" s="52"/>
      <c r="J21" s="53">
        <v>506</v>
      </c>
      <c r="K21" s="54">
        <v>206.833333333333</v>
      </c>
      <c r="L21" s="55">
        <v>567</v>
      </c>
      <c r="M21" s="54">
        <v>222.71666666666601</v>
      </c>
      <c r="N21" s="73">
        <f>J21-L21</f>
        <v>-61</v>
      </c>
      <c r="O21" s="56">
        <f>K21-M21</f>
        <v>-15.883333333333013</v>
      </c>
      <c r="P21" s="57">
        <f>N21/L21</f>
        <v>-0.10758377425044091</v>
      </c>
      <c r="Q21" s="57">
        <f>O21/M21</f>
        <v>-7.1316321185361339E-2</v>
      </c>
    </row>
    <row r="22" spans="1:17">
      <c r="D22" s="51" t="s">
        <v>32</v>
      </c>
      <c r="E22" s="52"/>
      <c r="F22" s="52"/>
      <c r="G22" s="52"/>
      <c r="H22" s="52"/>
      <c r="I22" s="52"/>
      <c r="J22" s="53">
        <v>180</v>
      </c>
      <c r="K22" s="54">
        <v>36.533333333332003</v>
      </c>
      <c r="L22" s="55">
        <v>215</v>
      </c>
      <c r="M22" s="54">
        <v>36.883333333332004</v>
      </c>
      <c r="N22" s="73">
        <f t="shared" ref="N22:O24" si="11">J22-L22</f>
        <v>-35</v>
      </c>
      <c r="O22" s="56">
        <f t="shared" si="11"/>
        <v>-0.35000000000000142</v>
      </c>
      <c r="P22" s="57">
        <f t="shared" ref="P22:Q24" si="12">N22/L22</f>
        <v>-0.16279069767441862</v>
      </c>
      <c r="Q22" s="57">
        <f t="shared" si="12"/>
        <v>-9.4893809308634631E-3</v>
      </c>
    </row>
    <row r="23" spans="1:17">
      <c r="D23" s="51" t="s">
        <v>42</v>
      </c>
      <c r="E23" s="52"/>
      <c r="F23" s="52"/>
      <c r="G23" s="52"/>
      <c r="H23" s="52"/>
      <c r="I23" s="52"/>
      <c r="J23" s="53">
        <v>92</v>
      </c>
      <c r="K23" s="54">
        <v>42.099999999999</v>
      </c>
      <c r="L23" s="55">
        <v>134</v>
      </c>
      <c r="M23" s="54">
        <v>45.300000000000004</v>
      </c>
      <c r="N23" s="73">
        <f t="shared" si="11"/>
        <v>-42</v>
      </c>
      <c r="O23" s="56">
        <f t="shared" si="11"/>
        <v>-3.2000000000010047</v>
      </c>
      <c r="P23" s="57">
        <f t="shared" si="12"/>
        <v>-0.31343283582089554</v>
      </c>
      <c r="Q23" s="57">
        <f t="shared" si="12"/>
        <v>-7.0640176600463678E-2</v>
      </c>
    </row>
    <row r="24" spans="1:17">
      <c r="D24" s="51" t="s">
        <v>31</v>
      </c>
      <c r="E24" s="52"/>
      <c r="F24" s="52"/>
      <c r="G24" s="52"/>
      <c r="H24" s="52"/>
      <c r="I24" s="52"/>
      <c r="J24" s="53">
        <v>0</v>
      </c>
      <c r="K24" s="54">
        <v>0</v>
      </c>
      <c r="L24" s="55">
        <v>109</v>
      </c>
      <c r="M24" s="54">
        <v>27.833333333332</v>
      </c>
      <c r="N24" s="73">
        <f t="shared" si="11"/>
        <v>-109</v>
      </c>
      <c r="O24" s="56">
        <f t="shared" si="11"/>
        <v>-27.833333333332</v>
      </c>
      <c r="P24" s="57">
        <f t="shared" si="12"/>
        <v>-1</v>
      </c>
      <c r="Q24" s="57">
        <f t="shared" si="12"/>
        <v>-1</v>
      </c>
    </row>
    <row r="25" spans="1:17">
      <c r="A25" s="58" t="s">
        <v>43</v>
      </c>
      <c r="D25" s="51" t="s">
        <v>29</v>
      </c>
      <c r="E25" s="52"/>
      <c r="F25" s="52"/>
      <c r="G25" s="52"/>
      <c r="H25" s="52"/>
      <c r="I25" s="52"/>
      <c r="J25" s="53">
        <v>142</v>
      </c>
      <c r="K25" s="54">
        <v>48.033333333332997</v>
      </c>
      <c r="L25" s="55">
        <v>114</v>
      </c>
      <c r="M25" s="54">
        <v>38.999999999998998</v>
      </c>
      <c r="N25" s="73">
        <f t="shared" si="9"/>
        <v>28</v>
      </c>
      <c r="O25" s="56">
        <f t="shared" si="9"/>
        <v>9.0333333333339993</v>
      </c>
      <c r="P25" s="57">
        <f t="shared" si="10"/>
        <v>0.24561403508771928</v>
      </c>
      <c r="Q25" s="57">
        <f t="shared" si="10"/>
        <v>0.23162393162395464</v>
      </c>
    </row>
    <row r="26" spans="1:17" s="70" customFormat="1">
      <c r="A26" s="58" t="s">
        <v>44</v>
      </c>
      <c r="D26" s="51" t="s">
        <v>46</v>
      </c>
      <c r="E26" s="52"/>
      <c r="F26" s="52"/>
      <c r="G26" s="52"/>
      <c r="H26" s="52"/>
      <c r="I26" s="52"/>
      <c r="J26" s="53">
        <v>15</v>
      </c>
      <c r="K26" s="54">
        <v>3</v>
      </c>
      <c r="L26" s="55">
        <v>26</v>
      </c>
      <c r="M26" s="54">
        <v>8.1</v>
      </c>
      <c r="N26" s="73">
        <f t="shared" si="9"/>
        <v>-11</v>
      </c>
      <c r="O26" s="56">
        <f t="shared" si="9"/>
        <v>-5.0999999999999996</v>
      </c>
      <c r="P26" s="57">
        <f t="shared" si="10"/>
        <v>-0.42307692307692307</v>
      </c>
      <c r="Q26" s="57">
        <f t="shared" si="10"/>
        <v>-0.62962962962962965</v>
      </c>
    </row>
    <row r="27" spans="1:17">
      <c r="A27" s="58" t="s">
        <v>47</v>
      </c>
      <c r="D27" s="51" t="s">
        <v>12</v>
      </c>
      <c r="E27" s="52"/>
      <c r="F27" s="52"/>
      <c r="G27" s="52"/>
      <c r="H27" s="52"/>
      <c r="I27" s="52"/>
      <c r="J27" s="59">
        <f>SUM(J20:J26)</f>
        <v>1406</v>
      </c>
      <c r="K27" s="60">
        <f>SUM(K20:K26)</f>
        <v>503.59999999999707</v>
      </c>
      <c r="L27" s="59">
        <f>SUM(L20:L26)</f>
        <v>1621</v>
      </c>
      <c r="M27" s="60">
        <f>SUM(M20:M26)</f>
        <v>542.93333333332805</v>
      </c>
      <c r="N27" s="61">
        <f t="shared" si="9"/>
        <v>-215</v>
      </c>
      <c r="O27" s="62">
        <f t="shared" si="9"/>
        <v>-39.333333333330984</v>
      </c>
      <c r="P27" s="63">
        <f t="shared" si="10"/>
        <v>-0.13263417643429981</v>
      </c>
      <c r="Q27" s="63">
        <f t="shared" si="10"/>
        <v>-7.244597249508479E-2</v>
      </c>
    </row>
  </sheetData>
  <mergeCells count="14">
    <mergeCell ref="H5:I5"/>
    <mergeCell ref="A3:A4"/>
    <mergeCell ref="A5:A6"/>
    <mergeCell ref="B5:C5"/>
    <mergeCell ref="D5:E5"/>
    <mergeCell ref="F5:G5"/>
    <mergeCell ref="P5:Q5"/>
    <mergeCell ref="L18:M18"/>
    <mergeCell ref="P18:Q18"/>
    <mergeCell ref="J5:K5"/>
    <mergeCell ref="L5:M5"/>
    <mergeCell ref="N5:O5"/>
    <mergeCell ref="J18:K18"/>
    <mergeCell ref="N18:O18"/>
  </mergeCells>
  <pageMargins left="0.35" right="0.23" top="0.23" bottom="0.2" header="0.2" footer="0.2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ODS Countable</vt:lpstr>
      <vt:lpstr>Traditional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Lujan, Annette</dc:creator>
  <cp:lastModifiedBy>Lujan, Annette</cp:lastModifiedBy>
  <cp:lastPrinted>2020-05-20T16:40:45Z</cp:lastPrinted>
  <dcterms:created xsi:type="dcterms:W3CDTF">2015-12-11T15:22:17Z</dcterms:created>
  <dcterms:modified xsi:type="dcterms:W3CDTF">2020-12-21T17:45:17Z</dcterms:modified>
</cp:coreProperties>
</file>