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98KMBPT2\"/>
    </mc:Choice>
  </mc:AlternateContent>
  <bookViews>
    <workbookView xWindow="0" yWindow="0" windowWidth="17436" windowHeight="5556" activeTab="1"/>
  </bookViews>
  <sheets>
    <sheet name="ODS Countable" sheetId="1" r:id="rId1"/>
    <sheet name="Traditional" sheetId="3" r:id="rId2"/>
  </sheets>
  <definedNames>
    <definedName name="_xlnm._FilterDatabase" localSheetId="1" hidden="1">Traditional!$E$7:$E$13</definedName>
  </definedNames>
  <calcPr calcId="162913"/>
  <webPublishing codePage="1252"/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7" i="3"/>
  <c r="L14" i="3" l="1"/>
  <c r="M14" i="3"/>
  <c r="J7" i="3" l="1"/>
  <c r="J8" i="3"/>
  <c r="J9" i="3"/>
  <c r="J10" i="3"/>
  <c r="J11" i="3"/>
  <c r="J12" i="3"/>
  <c r="E14" i="3" l="1"/>
  <c r="J13" i="3" l="1"/>
  <c r="D26" i="1" l="1"/>
  <c r="F26" i="1"/>
  <c r="F14" i="3" l="1"/>
  <c r="O26" i="3" l="1"/>
  <c r="Q26" i="3" s="1"/>
  <c r="N26" i="3"/>
  <c r="P26" i="3" s="1"/>
  <c r="N13" i="3" l="1"/>
  <c r="P13" i="3" s="1"/>
  <c r="O13" i="3"/>
  <c r="Q13" i="3" s="1"/>
  <c r="N26" i="1"/>
  <c r="L26" i="1"/>
  <c r="J26" i="1"/>
  <c r="H26" i="1"/>
  <c r="M27" i="3" l="1"/>
  <c r="L27" i="3"/>
  <c r="K27" i="3"/>
  <c r="J27" i="3"/>
  <c r="O23" i="3"/>
  <c r="Q23" i="3" s="1"/>
  <c r="N23" i="3"/>
  <c r="P23" i="3" s="1"/>
  <c r="O22" i="3"/>
  <c r="Q22" i="3" s="1"/>
  <c r="N22" i="3"/>
  <c r="P22" i="3" s="1"/>
  <c r="O24" i="3"/>
  <c r="Q24" i="3" s="1"/>
  <c r="N24" i="3"/>
  <c r="P24" i="3" s="1"/>
  <c r="O21" i="3"/>
  <c r="Q21" i="3" s="1"/>
  <c r="N21" i="3"/>
  <c r="P21" i="3" s="1"/>
  <c r="O25" i="3"/>
  <c r="Q25" i="3" s="1"/>
  <c r="N25" i="3"/>
  <c r="P25" i="3" s="1"/>
  <c r="O20" i="3"/>
  <c r="Q20" i="3" s="1"/>
  <c r="N20" i="3"/>
  <c r="P20" i="3" s="1"/>
  <c r="I14" i="3"/>
  <c r="H14" i="3"/>
  <c r="G14" i="3"/>
  <c r="D14" i="3"/>
  <c r="C14" i="3"/>
  <c r="B14" i="3"/>
  <c r="O10" i="3"/>
  <c r="Q10" i="3" s="1"/>
  <c r="N10" i="3"/>
  <c r="P10" i="3" s="1"/>
  <c r="O9" i="3"/>
  <c r="Q9" i="3" s="1"/>
  <c r="N9" i="3"/>
  <c r="P9" i="3" s="1"/>
  <c r="N11" i="3"/>
  <c r="P11" i="3" s="1"/>
  <c r="N8" i="3"/>
  <c r="P8" i="3" s="1"/>
  <c r="N12" i="3"/>
  <c r="P12" i="3" s="1"/>
  <c r="O7" i="3"/>
  <c r="Q7" i="3" s="1"/>
  <c r="N7" i="3"/>
  <c r="P7" i="3" s="1"/>
  <c r="N27" i="3" l="1"/>
  <c r="P27" i="3" s="1"/>
  <c r="O27" i="3"/>
  <c r="Q27" i="3" s="1"/>
  <c r="J14" i="3"/>
  <c r="N14" i="3" s="1"/>
  <c r="P14" i="3" s="1"/>
  <c r="O12" i="3"/>
  <c r="Q12" i="3" s="1"/>
  <c r="O8" i="3"/>
  <c r="Q8" i="3" s="1"/>
  <c r="K14" i="3"/>
  <c r="O11" i="3"/>
  <c r="Q11" i="3" s="1"/>
  <c r="O14" i="3" l="1"/>
  <c r="Q14" i="3" s="1"/>
  <c r="N15" i="1"/>
  <c r="L15" i="1"/>
  <c r="J15" i="1"/>
  <c r="H15" i="1"/>
  <c r="F15" i="1"/>
  <c r="D15" i="1"/>
</calcChain>
</file>

<file path=xl/sharedStrings.xml><?xml version="1.0" encoding="utf-8"?>
<sst xmlns="http://schemas.openxmlformats.org/spreadsheetml/2006/main" count="153" uniqueCount="60">
  <si>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</si>
  <si>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</si>
  <si>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</si>
  <si>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</si>
  <si>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</si>
  <si>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</si>
  <si>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</si>
  <si>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</si>
  <si>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</si>
  <si>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</si>
  <si>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</si>
  <si>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</si>
  <si>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</si>
  <si>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</si>
  <si>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</si>
  <si>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</si>
  <si>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</si>
  <si>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</si>
  <si>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</si>
  <si>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</si>
  <si>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</si>
  <si>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</si>
  <si>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</si>
  <si>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</si>
  <si>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</si>
  <si>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</si>
  <si>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</si>
  <si>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</si>
  <si>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</si>
  <si>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</si>
  <si>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</si>
  <si>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</si>
  <si>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</si>
  <si>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TSJC Miscellaneous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</si>
  <si>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</si>
  <si>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</si>
  <si>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</si>
  <si>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</si>
  <si>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</si>
  <si>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</si>
  <si>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</si>
  <si>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</si>
  <si>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</si>
  <si>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</si>
  <si>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</si>
  <si>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</si>
  <si>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</si>
  <si>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</si>
  <si>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First day of class Spring 201930 - Jan 14, 2019</t>
  </si>
  <si>
    <t>Annette Lujan</t>
  </si>
  <si>
    <t xml:space="preserve"> </t>
  </si>
  <si>
    <t>202030 Spring 2020</t>
  </si>
  <si>
    <t>First day of class Spring 202030 - Jan 13, 2020</t>
  </si>
  <si>
    <t xml:space="preserve">TSJC 202030  Countable FTE </t>
  </si>
  <si>
    <t>201930 Final FTE 01JUL2019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</si>
  <si>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Spring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202030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Spring 201930</t>
    </r>
  </si>
  <si>
    <t>06/17/2020</t>
  </si>
  <si>
    <t>202030 All Residencies 17JUN2020</t>
  </si>
  <si>
    <t>201930 All Residencies 19JUN2019</t>
  </si>
  <si>
    <t>202030 Current FTE 17JUN2020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</si>
</sst>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 d\,\ yyyy"/>
    <numFmt numFmtId="165" formatCode="#,##0.0"/>
    <numFmt numFmtId="166" formatCode="0.00000%"/>
    <numFmt numFmtId="167" formatCode="0.0%"/>
    <numFmt numFmtId="168" formatCode="mmm\ d\,\ yyyy;@"/>
    <numFmt numFmtId="169" formatCode="h\:mm\:ss\ AM/PM;@"/>
  </numFmts>
  <fonts count="38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2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2" applyFont="1" applyFill="1" applyBorder="1" applyAlignment="1">
      <alignment horizontal="right" vertical="top"/>
    </xf>
    <xf numFmtId="166" fontId="15" fillId="0" borderId="0" xfId="1" applyNumberFormat="1" applyFont="1" applyAlignment="1">
      <alignment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7" fontId="22" fillId="7" borderId="7" xfId="2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0" xfId="0" applyNumberFormat="1" applyFont="1" applyFill="1" applyBorder="1" applyAlignment="1">
      <alignment horizontal="left" vertical="top"/>
    </xf>
    <xf numFmtId="49" fontId="20" fillId="8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2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7" fontId="22" fillId="7" borderId="17" xfId="2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8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4" fontId="0" fillId="0" borderId="0" xfId="0" applyNumberFormat="1" applyAlignment="1"/>
    <xf numFmtId="0" fontId="37" fillId="0" borderId="0" xfId="0" applyFont="1" applyAlignment="1">
      <alignment vertical="center"/>
    </xf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20" xfId="0" applyNumberFormat="1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</cellXfs>
  <cellStyles count="6">
    <cellStyle name="Normal" xfId="0" builtinId="0"/>
    <cellStyle name="Normal 2" xfId="4"/>
    <cellStyle name="Normal 3" xfId="3"/>
    <cellStyle name="Percent" xfId="1" builtinId="5"/>
    <cellStyle name="Percent 2" xfId="2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407</c:v>
                </c:pt>
                <c:pt idx="1">
                  <c:v>138.083333333333</c:v>
                </c:pt>
                <c:pt idx="2" formatCode="#,##0">
                  <c:v>23</c:v>
                </c:pt>
                <c:pt idx="3">
                  <c:v>10.016666666666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128</c:v>
                </c:pt>
                <c:pt idx="1">
                  <c:v>38.866666666665999</c:v>
                </c:pt>
                <c:pt idx="2" formatCode="#,##0">
                  <c:v>14</c:v>
                </c:pt>
                <c:pt idx="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315</c:v>
                </c:pt>
                <c:pt idx="1">
                  <c:v>118.01666666666701</c:v>
                </c:pt>
                <c:pt idx="2" formatCode="#,##0">
                  <c:v>175</c:v>
                </c:pt>
                <c:pt idx="3">
                  <c:v>78.133333333332999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Traditional!$A$11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73</c:v>
                </c:pt>
                <c:pt idx="1">
                  <c:v>24.366666666665999</c:v>
                </c:pt>
                <c:pt idx="2" formatCode="#,##0">
                  <c:v>14</c:v>
                </c:pt>
                <c:pt idx="3">
                  <c:v>4.3666666666660001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22</c:v>
                </c:pt>
                <c:pt idx="1">
                  <c:v>6.2333333333330003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341</c:v>
                </c:pt>
                <c:pt idx="1">
                  <c:v>67.55</c:v>
                </c:pt>
                <c:pt idx="2" formatCode="#,##0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119</c:v>
                </c:pt>
                <c:pt idx="1">
                  <c:v>37.9</c:v>
                </c:pt>
                <c:pt idx="2" formatCode="#,##0">
                  <c:v>3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27</xdr:row>
      <xdr:rowOff>38100</xdr:rowOff>
    </xdr:from>
    <xdr:to>
      <xdr:col>17</xdr:col>
      <xdr:colOff>160020</xdr:colOff>
      <xdr:row>39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3" sqref="A3"/>
    </sheetView>
  </sheetViews>
  <sheetFormatPr defaultRowHeight="12.75" customHeight="1"/>
  <cols>
    <col min="1" max="1" width="13.88671875" customWidth="1"/>
    <col min="2" max="14" width="8.88671875" customWidth="1"/>
    <col min="15" max="15" width="6.33203125" bestFit="1" customWidth="1"/>
  </cols>
  <sheetData>
    <row r="1" spans="1:15" ht="24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1"/>
    </row>
    <row r="2" spans="1:15" ht="13.2">
      <c r="A2" s="1" t="s">
        <v>26</v>
      </c>
      <c r="B2" s="2" t="s">
        <v>51</v>
      </c>
      <c r="C2" s="11"/>
      <c r="D2" s="11"/>
      <c r="E2" s="11"/>
      <c r="F2" s="11"/>
      <c r="G2" s="11"/>
      <c r="H2" s="11"/>
      <c r="J2" s="11"/>
      <c r="K2" s="11"/>
      <c r="L2" s="11"/>
      <c r="M2" s="11"/>
      <c r="N2" s="11"/>
      <c r="O2" s="11"/>
    </row>
    <row r="3" spans="1:15" ht="15">
      <c r="A3" s="1" t="s">
        <v>27</v>
      </c>
      <c r="B3" s="2" t="s">
        <v>1</v>
      </c>
      <c r="C3" s="11"/>
      <c r="D3" s="11"/>
      <c r="E3" s="11"/>
      <c r="F3" s="11"/>
      <c r="G3" s="82"/>
      <c r="H3" s="11"/>
      <c r="J3" s="11"/>
      <c r="K3" s="11"/>
      <c r="L3" s="11"/>
      <c r="M3" s="11"/>
      <c r="N3" s="11"/>
      <c r="O3" s="11"/>
    </row>
    <row r="4" spans="1:15" ht="12.75" customHeight="1">
      <c r="A4" s="66">
        <v>43999</v>
      </c>
      <c r="B4" s="11"/>
      <c r="C4" s="11"/>
      <c r="D4" s="87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24" customHeight="1" thickBot="1">
      <c r="A5" s="94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11"/>
    </row>
    <row r="6" spans="1:15" ht="24.6" customHeight="1" thickBot="1">
      <c r="A6" s="3"/>
      <c r="B6" s="90" t="s">
        <v>3</v>
      </c>
      <c r="C6" s="91"/>
      <c r="D6" s="93" t="s">
        <v>4</v>
      </c>
      <c r="E6" s="91"/>
      <c r="F6" s="93" t="s">
        <v>5</v>
      </c>
      <c r="G6" s="91"/>
      <c r="H6" s="90" t="s">
        <v>6</v>
      </c>
      <c r="I6" s="91"/>
      <c r="J6" s="93" t="s">
        <v>7</v>
      </c>
      <c r="K6" s="91"/>
      <c r="L6" s="90" t="s">
        <v>8</v>
      </c>
      <c r="M6" s="91"/>
    </row>
    <row r="7" spans="1:15" ht="13.8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5" ht="13.8" thickBot="1">
      <c r="A8" s="7" t="s">
        <v>12</v>
      </c>
      <c r="B8" s="8">
        <v>1405</v>
      </c>
      <c r="C8" s="9">
        <v>431.01666666666699</v>
      </c>
      <c r="D8" s="8">
        <v>5</v>
      </c>
      <c r="E8" s="9">
        <v>1.966666666666</v>
      </c>
      <c r="F8" s="8">
        <v>231</v>
      </c>
      <c r="G8" s="9">
        <v>100.01666666666701</v>
      </c>
      <c r="H8" s="8">
        <v>0</v>
      </c>
      <c r="I8" s="9">
        <v>0</v>
      </c>
      <c r="J8" s="8">
        <v>0</v>
      </c>
      <c r="K8" s="9">
        <v>0</v>
      </c>
      <c r="L8" s="8">
        <v>1641</v>
      </c>
      <c r="M8" s="9">
        <v>533</v>
      </c>
    </row>
    <row r="9" spans="1:15" ht="12.75" customHeight="1">
      <c r="I9" s="84"/>
      <c r="L9" s="83"/>
      <c r="M9" s="84"/>
    </row>
    <row r="10" spans="1:15" ht="24" customHeight="1" thickBot="1">
      <c r="A10" s="94" t="s">
        <v>13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1"/>
    </row>
    <row r="11" spans="1:15" ht="24.6" customHeight="1" thickBot="1">
      <c r="A11" s="3"/>
      <c r="B11" s="4"/>
      <c r="C11" s="90" t="s">
        <v>3</v>
      </c>
      <c r="D11" s="91"/>
      <c r="E11" s="93" t="s">
        <v>4</v>
      </c>
      <c r="F11" s="91"/>
      <c r="G11" s="93" t="s">
        <v>5</v>
      </c>
      <c r="H11" s="91"/>
      <c r="I11" s="90" t="s">
        <v>6</v>
      </c>
      <c r="J11" s="91"/>
      <c r="K11" s="93" t="s">
        <v>7</v>
      </c>
      <c r="L11" s="91"/>
      <c r="M11" s="90" t="s">
        <v>8</v>
      </c>
      <c r="N11" s="91"/>
    </row>
    <row r="12" spans="1:15" ht="13.8" thickBot="1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5" s="77" customFormat="1" ht="13.8" thickBot="1">
      <c r="A13" s="78" t="s">
        <v>15</v>
      </c>
      <c r="B13" s="78" t="s">
        <v>22</v>
      </c>
      <c r="C13" s="8">
        <v>206</v>
      </c>
      <c r="D13" s="9">
        <v>24.366666666665999</v>
      </c>
      <c r="E13" s="8">
        <v>1</v>
      </c>
      <c r="F13" s="9">
        <v>6.6666666666000005E-2</v>
      </c>
      <c r="G13" s="8">
        <v>34</v>
      </c>
      <c r="H13" s="9">
        <v>4.3666666666660001</v>
      </c>
      <c r="I13" s="8">
        <v>0</v>
      </c>
      <c r="J13" s="9">
        <v>0</v>
      </c>
      <c r="K13" s="8">
        <v>0</v>
      </c>
      <c r="L13" s="9">
        <v>0</v>
      </c>
      <c r="M13" s="8">
        <v>241</v>
      </c>
      <c r="N13" s="9">
        <v>28.8</v>
      </c>
    </row>
    <row r="14" spans="1:15" s="77" customFormat="1" ht="13.8" thickBot="1">
      <c r="A14" s="10" t="s">
        <v>16</v>
      </c>
      <c r="B14" s="78" t="s">
        <v>20</v>
      </c>
      <c r="C14" s="79">
        <v>203</v>
      </c>
      <c r="D14" s="80">
        <v>38.866666666665999</v>
      </c>
      <c r="E14" s="79">
        <v>0</v>
      </c>
      <c r="F14" s="80">
        <v>0</v>
      </c>
      <c r="G14" s="79">
        <v>23</v>
      </c>
      <c r="H14" s="80">
        <v>3.9</v>
      </c>
      <c r="I14" s="79">
        <v>0</v>
      </c>
      <c r="J14" s="80">
        <v>0</v>
      </c>
      <c r="K14" s="79">
        <v>0</v>
      </c>
      <c r="L14" s="80">
        <v>0</v>
      </c>
      <c r="M14" s="79">
        <v>226</v>
      </c>
      <c r="N14" s="80">
        <v>42.766666666665998</v>
      </c>
    </row>
    <row r="15" spans="1:15" ht="15" customHeight="1" thickBot="1">
      <c r="A15" s="7" t="s">
        <v>12</v>
      </c>
      <c r="B15" s="10" t="s">
        <v>25</v>
      </c>
      <c r="C15" s="8">
        <v>0</v>
      </c>
      <c r="D15" s="81">
        <f>SUM(D9:D14)</f>
        <v>63.233333333331998</v>
      </c>
      <c r="E15" s="8">
        <v>0</v>
      </c>
      <c r="F15" s="81">
        <f>SUM(F9:F14)</f>
        <v>6.6666666666000005E-2</v>
      </c>
      <c r="G15" s="8">
        <v>0</v>
      </c>
      <c r="H15" s="81">
        <f>SUM(H9:H14)</f>
        <v>8.2666666666659996</v>
      </c>
      <c r="I15" s="8">
        <v>0</v>
      </c>
      <c r="J15" s="81">
        <f>SUM(J9:J14)</f>
        <v>0</v>
      </c>
      <c r="K15" s="8">
        <v>0</v>
      </c>
      <c r="L15" s="81">
        <f>SUM(L9:L14)</f>
        <v>0</v>
      </c>
      <c r="M15" s="8">
        <v>0</v>
      </c>
      <c r="N15" s="81">
        <f>SUM(N9:N14)</f>
        <v>71.566666666665995</v>
      </c>
    </row>
    <row r="16" spans="1:15" ht="24" customHeight="1" thickBot="1">
      <c r="A16" s="92" t="s">
        <v>17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11"/>
    </row>
    <row r="17" spans="1:15" ht="24.6" customHeight="1" thickBot="1">
      <c r="A17" s="3"/>
      <c r="B17" s="3"/>
      <c r="C17" s="90" t="s">
        <v>3</v>
      </c>
      <c r="D17" s="91"/>
      <c r="E17" s="93" t="s">
        <v>4</v>
      </c>
      <c r="F17" s="91"/>
      <c r="G17" s="93" t="s">
        <v>5</v>
      </c>
      <c r="H17" s="91"/>
      <c r="I17" s="90" t="s">
        <v>6</v>
      </c>
      <c r="J17" s="91"/>
      <c r="K17" s="93" t="s">
        <v>7</v>
      </c>
      <c r="L17" s="91"/>
      <c r="M17" s="90" t="s">
        <v>8</v>
      </c>
      <c r="N17" s="91"/>
    </row>
    <row r="18" spans="1:15" ht="13.8" thickBot="1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5" ht="13.8" thickBot="1">
      <c r="A19" s="14" t="s">
        <v>28</v>
      </c>
      <c r="B19" s="10" t="s">
        <v>19</v>
      </c>
      <c r="C19" s="8">
        <v>434</v>
      </c>
      <c r="D19" s="9">
        <v>138.083333333333</v>
      </c>
      <c r="E19" s="8">
        <v>4</v>
      </c>
      <c r="F19" s="9">
        <v>1.4333333333330001</v>
      </c>
      <c r="G19" s="8">
        <v>23</v>
      </c>
      <c r="H19" s="9">
        <v>10.016666666666</v>
      </c>
      <c r="I19" s="8">
        <v>0</v>
      </c>
      <c r="J19" s="9">
        <v>0</v>
      </c>
      <c r="K19" s="8">
        <v>0</v>
      </c>
      <c r="L19" s="9">
        <v>0</v>
      </c>
      <c r="M19" s="8">
        <v>461</v>
      </c>
      <c r="N19" s="9">
        <v>149.53333333333299</v>
      </c>
    </row>
    <row r="20" spans="1:15" ht="13.8" thickBot="1">
      <c r="A20" s="14" t="s">
        <v>30</v>
      </c>
      <c r="B20" s="10" t="s">
        <v>21</v>
      </c>
      <c r="C20" s="79">
        <v>328</v>
      </c>
      <c r="D20" s="80">
        <v>118.01666666666701</v>
      </c>
      <c r="E20" s="79">
        <v>0</v>
      </c>
      <c r="F20" s="80">
        <v>0</v>
      </c>
      <c r="G20" s="79">
        <v>176</v>
      </c>
      <c r="H20" s="80">
        <v>78.133333333332999</v>
      </c>
      <c r="I20" s="79">
        <v>0</v>
      </c>
      <c r="J20" s="80">
        <v>0</v>
      </c>
      <c r="K20" s="79">
        <v>0</v>
      </c>
      <c r="L20" s="80">
        <v>0</v>
      </c>
      <c r="M20" s="79">
        <v>504</v>
      </c>
      <c r="N20" s="80">
        <v>196.15</v>
      </c>
    </row>
    <row r="21" spans="1:15" ht="13.8" thickBot="1">
      <c r="A21" s="14" t="s">
        <v>32</v>
      </c>
      <c r="B21" s="10" t="s">
        <v>23</v>
      </c>
      <c r="C21" s="79">
        <v>381</v>
      </c>
      <c r="D21" s="80">
        <v>67.55</v>
      </c>
      <c r="E21" s="79">
        <v>1</v>
      </c>
      <c r="F21" s="80">
        <v>0.46666666666599999</v>
      </c>
      <c r="G21" s="79">
        <v>2</v>
      </c>
      <c r="H21" s="80">
        <v>1</v>
      </c>
      <c r="I21" s="79">
        <v>0</v>
      </c>
      <c r="J21" s="80">
        <v>0</v>
      </c>
      <c r="K21" s="79">
        <v>0</v>
      </c>
      <c r="L21" s="80">
        <v>0</v>
      </c>
      <c r="M21" s="79">
        <v>384</v>
      </c>
      <c r="N21" s="80">
        <v>69.016666666665998</v>
      </c>
    </row>
    <row r="22" spans="1:15" ht="13.8" thickBot="1">
      <c r="A22" s="14" t="s">
        <v>33</v>
      </c>
      <c r="B22" s="10" t="s">
        <v>24</v>
      </c>
      <c r="C22" s="79">
        <v>125</v>
      </c>
      <c r="D22" s="80">
        <v>37.9</v>
      </c>
      <c r="E22" s="79">
        <v>0</v>
      </c>
      <c r="F22" s="80">
        <v>0</v>
      </c>
      <c r="G22" s="79">
        <v>3</v>
      </c>
      <c r="H22" s="80">
        <v>2.6</v>
      </c>
      <c r="I22" s="79">
        <v>0</v>
      </c>
      <c r="J22" s="80">
        <v>0</v>
      </c>
      <c r="K22" s="79">
        <v>0</v>
      </c>
      <c r="L22" s="80">
        <v>0</v>
      </c>
      <c r="M22" s="79">
        <v>128</v>
      </c>
      <c r="N22" s="80">
        <v>40.5</v>
      </c>
    </row>
    <row r="23" spans="1:15" ht="13.8" thickBot="1">
      <c r="A23" s="14" t="s">
        <v>31</v>
      </c>
      <c r="B23" s="10" t="s">
        <v>22</v>
      </c>
      <c r="C23" s="79">
        <v>206</v>
      </c>
      <c r="D23" s="80">
        <v>24.366666666665999</v>
      </c>
      <c r="E23" s="79">
        <v>1</v>
      </c>
      <c r="F23" s="80">
        <v>6.6666666666000005E-2</v>
      </c>
      <c r="G23" s="79">
        <v>34</v>
      </c>
      <c r="H23" s="80">
        <v>4.3666666666660001</v>
      </c>
      <c r="I23" s="79">
        <v>0</v>
      </c>
      <c r="J23" s="80">
        <v>0</v>
      </c>
      <c r="K23" s="79">
        <v>0</v>
      </c>
      <c r="L23" s="80">
        <v>0</v>
      </c>
      <c r="M23" s="79">
        <v>241</v>
      </c>
      <c r="N23" s="80">
        <v>28.8</v>
      </c>
    </row>
    <row r="24" spans="1:15" ht="13.8" thickBot="1">
      <c r="A24" s="14" t="s">
        <v>29</v>
      </c>
      <c r="B24" s="10" t="s">
        <v>20</v>
      </c>
      <c r="C24" s="79">
        <v>203</v>
      </c>
      <c r="D24" s="80">
        <v>38.866666666665999</v>
      </c>
      <c r="E24" s="79">
        <v>0</v>
      </c>
      <c r="F24" s="80">
        <v>0</v>
      </c>
      <c r="G24" s="79">
        <v>23</v>
      </c>
      <c r="H24" s="80">
        <v>3.9</v>
      </c>
      <c r="I24" s="79">
        <v>0</v>
      </c>
      <c r="J24" s="80">
        <v>0</v>
      </c>
      <c r="K24" s="79">
        <v>0</v>
      </c>
      <c r="L24" s="80">
        <v>0</v>
      </c>
      <c r="M24" s="79">
        <v>226</v>
      </c>
      <c r="N24" s="80">
        <v>42.766666666665998</v>
      </c>
    </row>
    <row r="25" spans="1:15" s="76" customFormat="1" ht="13.8" thickBot="1">
      <c r="A25" s="14" t="s">
        <v>47</v>
      </c>
      <c r="B25" s="10" t="s">
        <v>46</v>
      </c>
      <c r="C25" s="79">
        <v>22</v>
      </c>
      <c r="D25" s="80">
        <v>6.2333333333330003</v>
      </c>
      <c r="E25" s="79">
        <v>0</v>
      </c>
      <c r="F25" s="80">
        <v>0</v>
      </c>
      <c r="G25" s="79">
        <v>0</v>
      </c>
      <c r="H25" s="80">
        <v>0</v>
      </c>
      <c r="I25" s="79">
        <v>0</v>
      </c>
      <c r="J25" s="80">
        <v>0</v>
      </c>
      <c r="K25" s="79">
        <v>0</v>
      </c>
      <c r="L25" s="80">
        <v>0</v>
      </c>
      <c r="M25" s="79">
        <v>22</v>
      </c>
      <c r="N25" s="80">
        <v>6.2333333333330003</v>
      </c>
    </row>
    <row r="26" spans="1:15" ht="12.75" customHeight="1" thickBot="1">
      <c r="A26" s="7" t="s">
        <v>12</v>
      </c>
      <c r="B26" s="10" t="s">
        <v>25</v>
      </c>
      <c r="C26" s="8">
        <v>0</v>
      </c>
      <c r="D26" s="81">
        <f>SUM(D19:D25)</f>
        <v>431.016666666665</v>
      </c>
      <c r="E26" s="8">
        <v>0</v>
      </c>
      <c r="F26" s="81">
        <f>SUM(F19:F25)</f>
        <v>1.9666666666650001</v>
      </c>
      <c r="G26" s="8">
        <v>0</v>
      </c>
      <c r="H26" s="81">
        <f>SUM(H19:H25)</f>
        <v>100.016666666665</v>
      </c>
      <c r="I26" s="8">
        <v>0</v>
      </c>
      <c r="J26" s="81">
        <f>SUM(J19:J25)</f>
        <v>0</v>
      </c>
      <c r="K26" s="8">
        <v>0</v>
      </c>
      <c r="L26" s="81">
        <f>SUM(L19:L25)</f>
        <v>0</v>
      </c>
      <c r="M26" s="8">
        <v>0</v>
      </c>
      <c r="N26" s="81">
        <f>SUM(N19:N25)</f>
        <v>532.99999999999807</v>
      </c>
    </row>
    <row r="27" spans="1:15" ht="13.2">
      <c r="A27" s="13"/>
      <c r="B27" s="11"/>
      <c r="C27" s="11"/>
      <c r="D27" s="11"/>
      <c r="E27" s="11"/>
      <c r="F27" s="12"/>
      <c r="G27" s="11"/>
      <c r="H27" s="86"/>
      <c r="I27" s="11"/>
      <c r="J27" s="11"/>
      <c r="L27" s="11"/>
      <c r="M27" s="11"/>
      <c r="N27" s="11"/>
      <c r="O27" s="11"/>
    </row>
    <row r="28" spans="1:15" ht="12.75" customHeight="1">
      <c r="A28" s="65">
        <v>43999</v>
      </c>
      <c r="G28" s="83"/>
    </row>
  </sheetData>
  <sortState ref="A19:S26">
    <sortCondition ref="B19:B26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</mergeCells>
  <pageMargins left="0.46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Normal="100" workbookViewId="0"/>
  </sheetViews>
  <sheetFormatPr defaultColWidth="8.88671875" defaultRowHeight="13.2"/>
  <cols>
    <col min="1" max="1" width="18.6640625" style="16" customWidth="1"/>
    <col min="2" max="2" width="6.44140625" style="16" customWidth="1"/>
    <col min="3" max="3" width="6.109375" style="16" customWidth="1"/>
    <col min="4" max="4" width="5.5546875" style="16" customWidth="1"/>
    <col min="5" max="5" width="6.33203125" style="16" customWidth="1"/>
    <col min="6" max="6" width="5.33203125" style="16" customWidth="1"/>
    <col min="7" max="7" width="7" style="16" customWidth="1"/>
    <col min="8" max="8" width="5.44140625" style="16" customWidth="1"/>
    <col min="9" max="9" width="5.6640625" style="16" customWidth="1"/>
    <col min="10" max="10" width="7.6640625" style="16" customWidth="1"/>
    <col min="11" max="11" width="7.33203125" style="16" customWidth="1"/>
    <col min="12" max="12" width="6.6640625" style="16" customWidth="1"/>
    <col min="13" max="13" width="7.109375" style="16" customWidth="1"/>
    <col min="14" max="15" width="7" style="16" customWidth="1"/>
    <col min="16" max="16" width="6.6640625" style="16" customWidth="1"/>
    <col min="17" max="17" width="7" style="16" customWidth="1"/>
    <col min="18" max="18" width="8.88671875" style="16"/>
    <col min="19" max="19" width="7.109375" style="16" customWidth="1"/>
    <col min="20" max="16384" width="8.88671875" style="16"/>
  </cols>
  <sheetData>
    <row r="1" spans="1:22" ht="20.399999999999999">
      <c r="A1" s="82"/>
      <c r="B1" s="15" t="s">
        <v>53</v>
      </c>
    </row>
    <row r="2" spans="1:22">
      <c r="A2" s="17"/>
      <c r="B2" s="85" t="s">
        <v>56</v>
      </c>
      <c r="M2" s="18" t="s">
        <v>48</v>
      </c>
    </row>
    <row r="3" spans="1:22" ht="13.2" customHeight="1">
      <c r="A3" s="88"/>
      <c r="B3" s="87"/>
      <c r="M3" s="18" t="s">
        <v>52</v>
      </c>
    </row>
    <row r="4" spans="1:22">
      <c r="A4" s="88"/>
      <c r="B4" s="18" t="s">
        <v>34</v>
      </c>
      <c r="J4" s="20" t="s">
        <v>35</v>
      </c>
      <c r="M4" s="67"/>
    </row>
    <row r="5" spans="1:22" ht="34.950000000000003" customHeight="1">
      <c r="A5" s="107"/>
      <c r="B5" s="109" t="s">
        <v>36</v>
      </c>
      <c r="C5" s="109"/>
      <c r="D5" s="109" t="s">
        <v>37</v>
      </c>
      <c r="E5" s="109"/>
      <c r="F5" s="109" t="s">
        <v>38</v>
      </c>
      <c r="G5" s="109"/>
      <c r="H5" s="105" t="s">
        <v>39</v>
      </c>
      <c r="I5" s="106"/>
      <c r="J5" s="99" t="s">
        <v>57</v>
      </c>
      <c r="K5" s="100"/>
      <c r="L5" s="99" t="s">
        <v>58</v>
      </c>
      <c r="M5" s="100"/>
      <c r="N5" s="96" t="s">
        <v>40</v>
      </c>
      <c r="O5" s="97"/>
      <c r="P5" s="96" t="s">
        <v>41</v>
      </c>
      <c r="Q5" s="97"/>
    </row>
    <row r="6" spans="1:22" ht="22.2" customHeight="1">
      <c r="A6" s="108"/>
      <c r="B6" s="21" t="s">
        <v>10</v>
      </c>
      <c r="C6" s="21" t="s">
        <v>42</v>
      </c>
      <c r="D6" s="21" t="s">
        <v>10</v>
      </c>
      <c r="E6" s="21" t="s">
        <v>42</v>
      </c>
      <c r="F6" s="21" t="s">
        <v>10</v>
      </c>
      <c r="G6" s="21" t="s">
        <v>42</v>
      </c>
      <c r="H6" s="21" t="s">
        <v>10</v>
      </c>
      <c r="I6" s="21" t="s">
        <v>42</v>
      </c>
      <c r="J6" s="22" t="s">
        <v>10</v>
      </c>
      <c r="K6" s="22" t="s">
        <v>42</v>
      </c>
      <c r="L6" s="22" t="s">
        <v>10</v>
      </c>
      <c r="M6" s="22" t="s">
        <v>42</v>
      </c>
      <c r="N6" s="23" t="s">
        <v>10</v>
      </c>
      <c r="O6" s="24" t="s">
        <v>42</v>
      </c>
      <c r="P6" s="24" t="s">
        <v>10</v>
      </c>
      <c r="Q6" s="24" t="s">
        <v>42</v>
      </c>
    </row>
    <row r="7" spans="1:22">
      <c r="A7" s="25" t="s">
        <v>28</v>
      </c>
      <c r="B7" s="26">
        <v>407</v>
      </c>
      <c r="C7" s="27">
        <v>138.083333333333</v>
      </c>
      <c r="D7" s="26">
        <v>23</v>
      </c>
      <c r="E7" s="27">
        <v>10.016666666666</v>
      </c>
      <c r="F7" s="26">
        <v>0</v>
      </c>
      <c r="G7" s="27">
        <v>0</v>
      </c>
      <c r="H7" s="26">
        <v>4</v>
      </c>
      <c r="I7" s="27">
        <v>1.4333333333330001</v>
      </c>
      <c r="J7" s="28">
        <f>B7+D7+F7+H7</f>
        <v>434</v>
      </c>
      <c r="K7" s="29">
        <f>C7+E7+G7+I7</f>
        <v>149.533333333332</v>
      </c>
      <c r="L7" s="28">
        <v>454</v>
      </c>
      <c r="M7" s="29">
        <v>151.73333333333301</v>
      </c>
      <c r="N7" s="72">
        <f t="shared" ref="N7:O14" si="0">J7-L7</f>
        <v>-20</v>
      </c>
      <c r="O7" s="30">
        <f t="shared" si="0"/>
        <v>-2.2000000000010118</v>
      </c>
      <c r="P7" s="31">
        <f t="shared" ref="P7:Q12" si="1">N7/L7</f>
        <v>-4.405286343612335E-2</v>
      </c>
      <c r="Q7" s="31">
        <f t="shared" si="1"/>
        <v>-1.4499121265384555E-2</v>
      </c>
    </row>
    <row r="8" spans="1:22">
      <c r="A8" s="25" t="s">
        <v>30</v>
      </c>
      <c r="B8" s="26">
        <v>315</v>
      </c>
      <c r="C8" s="27">
        <v>118.01666666666701</v>
      </c>
      <c r="D8" s="26">
        <v>175</v>
      </c>
      <c r="E8" s="27">
        <v>78.133333333332999</v>
      </c>
      <c r="F8" s="26">
        <v>0</v>
      </c>
      <c r="G8" s="27">
        <v>0</v>
      </c>
      <c r="H8" s="26">
        <v>0</v>
      </c>
      <c r="I8" s="27">
        <v>0</v>
      </c>
      <c r="J8" s="28">
        <f t="shared" ref="J8:J13" si="2">B8+D8+F8+H8</f>
        <v>490</v>
      </c>
      <c r="K8" s="29">
        <f t="shared" ref="K8:K13" si="3">C8+E8+G8+I8</f>
        <v>196.15</v>
      </c>
      <c r="L8" s="28">
        <v>485</v>
      </c>
      <c r="M8" s="29">
        <v>202.066666666667</v>
      </c>
      <c r="N8" s="73">
        <f t="shared" si="0"/>
        <v>5</v>
      </c>
      <c r="O8" s="32">
        <f t="shared" si="0"/>
        <v>-5.9166666666669983</v>
      </c>
      <c r="P8" s="33">
        <f t="shared" si="1"/>
        <v>1.0309278350515464E-2</v>
      </c>
      <c r="Q8" s="33">
        <f t="shared" si="1"/>
        <v>-2.9280765423954084E-2</v>
      </c>
    </row>
    <row r="9" spans="1:22">
      <c r="A9" s="25" t="s">
        <v>32</v>
      </c>
      <c r="B9" s="26">
        <v>341</v>
      </c>
      <c r="C9" s="27">
        <v>67.55</v>
      </c>
      <c r="D9" s="26">
        <v>2</v>
      </c>
      <c r="E9" s="27">
        <v>1</v>
      </c>
      <c r="F9" s="26">
        <v>0</v>
      </c>
      <c r="G9" s="27">
        <v>0</v>
      </c>
      <c r="H9" s="26">
        <v>1</v>
      </c>
      <c r="I9" s="27">
        <v>0.46666666666599999</v>
      </c>
      <c r="J9" s="28">
        <f>B9+D9+F9+H9</f>
        <v>344</v>
      </c>
      <c r="K9" s="29">
        <f t="shared" si="3"/>
        <v>69.016666666665998</v>
      </c>
      <c r="L9" s="28">
        <v>425</v>
      </c>
      <c r="M9" s="29">
        <v>88.4</v>
      </c>
      <c r="N9" s="73">
        <f t="shared" si="0"/>
        <v>-81</v>
      </c>
      <c r="O9" s="32">
        <f t="shared" si="0"/>
        <v>-19.383333333334008</v>
      </c>
      <c r="P9" s="33">
        <f t="shared" si="1"/>
        <v>-0.19058823529411764</v>
      </c>
      <c r="Q9" s="33">
        <f t="shared" si="1"/>
        <v>-0.2192684766214254</v>
      </c>
      <c r="S9" s="34"/>
    </row>
    <row r="10" spans="1:22">
      <c r="A10" s="25" t="s">
        <v>43</v>
      </c>
      <c r="B10" s="26">
        <v>119</v>
      </c>
      <c r="C10" s="27">
        <v>37.9</v>
      </c>
      <c r="D10" s="26">
        <v>3</v>
      </c>
      <c r="E10" s="27">
        <v>2.6</v>
      </c>
      <c r="F10" s="26">
        <v>0</v>
      </c>
      <c r="G10" s="27">
        <v>0</v>
      </c>
      <c r="H10" s="26">
        <v>0</v>
      </c>
      <c r="I10" s="27">
        <v>0</v>
      </c>
      <c r="J10" s="28">
        <f>B10+D10+F10+H10</f>
        <v>122</v>
      </c>
      <c r="K10" s="29">
        <f t="shared" si="3"/>
        <v>40.5</v>
      </c>
      <c r="L10" s="36">
        <v>120</v>
      </c>
      <c r="M10" s="35">
        <v>38.200000000000003</v>
      </c>
      <c r="N10" s="73">
        <f t="shared" si="0"/>
        <v>2</v>
      </c>
      <c r="O10" s="32">
        <f t="shared" si="0"/>
        <v>2.2999999999999972</v>
      </c>
      <c r="P10" s="33">
        <f t="shared" si="1"/>
        <v>1.6666666666666666E-2</v>
      </c>
      <c r="Q10" s="33">
        <f t="shared" si="1"/>
        <v>6.0209424083769551E-2</v>
      </c>
    </row>
    <row r="11" spans="1:22">
      <c r="A11" s="25" t="s">
        <v>31</v>
      </c>
      <c r="B11" s="26">
        <v>73</v>
      </c>
      <c r="C11" s="27">
        <v>24.366666666665999</v>
      </c>
      <c r="D11" s="26">
        <v>14</v>
      </c>
      <c r="E11" s="27">
        <v>4.3666666666660001</v>
      </c>
      <c r="F11" s="26">
        <v>0</v>
      </c>
      <c r="G11" s="27">
        <v>0</v>
      </c>
      <c r="H11" s="26">
        <v>0</v>
      </c>
      <c r="I11" s="27">
        <v>6.6666666666000005E-2</v>
      </c>
      <c r="J11" s="28">
        <f t="shared" si="2"/>
        <v>87</v>
      </c>
      <c r="K11" s="29">
        <f t="shared" si="3"/>
        <v>28.799999999997997</v>
      </c>
      <c r="L11" s="28">
        <v>110</v>
      </c>
      <c r="M11" s="29">
        <v>30.983333333333</v>
      </c>
      <c r="N11" s="73">
        <f t="shared" si="0"/>
        <v>-23</v>
      </c>
      <c r="O11" s="32">
        <f t="shared" si="0"/>
        <v>-2.1833333333350033</v>
      </c>
      <c r="P11" s="33">
        <f t="shared" si="1"/>
        <v>-0.20909090909090908</v>
      </c>
      <c r="Q11" s="33">
        <f t="shared" si="1"/>
        <v>-7.0467993544971283E-2</v>
      </c>
      <c r="S11" s="47"/>
    </row>
    <row r="12" spans="1:22">
      <c r="A12" s="25" t="s">
        <v>29</v>
      </c>
      <c r="B12" s="26">
        <v>128</v>
      </c>
      <c r="C12" s="27">
        <v>38.866666666665999</v>
      </c>
      <c r="D12" s="26">
        <v>14</v>
      </c>
      <c r="E12" s="27">
        <v>3.9</v>
      </c>
      <c r="F12" s="26">
        <v>0</v>
      </c>
      <c r="G12" s="27">
        <v>0</v>
      </c>
      <c r="H12" s="26">
        <v>0</v>
      </c>
      <c r="I12" s="27">
        <v>0</v>
      </c>
      <c r="J12" s="28">
        <f>B12+D12+F12+H12</f>
        <v>142</v>
      </c>
      <c r="K12" s="29">
        <f t="shared" si="3"/>
        <v>42.766666666665998</v>
      </c>
      <c r="L12" s="28">
        <v>96</v>
      </c>
      <c r="M12" s="29">
        <v>31.733333333333</v>
      </c>
      <c r="N12" s="73">
        <f t="shared" si="0"/>
        <v>46</v>
      </c>
      <c r="O12" s="32">
        <f t="shared" si="0"/>
        <v>11.033333333332997</v>
      </c>
      <c r="P12" s="33">
        <f t="shared" si="1"/>
        <v>0.47916666666666669</v>
      </c>
      <c r="Q12" s="33">
        <f t="shared" si="1"/>
        <v>0.34768907563024515</v>
      </c>
    </row>
    <row r="13" spans="1:22" s="71" customFormat="1">
      <c r="A13" s="25" t="s">
        <v>47</v>
      </c>
      <c r="B13" s="26">
        <v>22</v>
      </c>
      <c r="C13" s="27">
        <v>6.2333333333330003</v>
      </c>
      <c r="D13" s="26">
        <v>0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8">
        <f t="shared" si="2"/>
        <v>22</v>
      </c>
      <c r="K13" s="29">
        <f t="shared" si="3"/>
        <v>6.2333333333330003</v>
      </c>
      <c r="L13" s="28">
        <v>11</v>
      </c>
      <c r="M13" s="29">
        <v>2.9333333333330001</v>
      </c>
      <c r="N13" s="73">
        <f t="shared" si="0"/>
        <v>11</v>
      </c>
      <c r="O13" s="32">
        <f t="shared" si="0"/>
        <v>3.3000000000000003</v>
      </c>
      <c r="P13" s="33">
        <f t="shared" ref="P13" si="4">N13/L13</f>
        <v>1</v>
      </c>
      <c r="Q13" s="33">
        <f t="shared" ref="Q13" si="5">O13/M13</f>
        <v>1.1250000000001279</v>
      </c>
    </row>
    <row r="14" spans="1:22">
      <c r="A14" s="37" t="s">
        <v>12</v>
      </c>
      <c r="B14" s="38">
        <f t="shared" ref="B14:K14" si="6">SUM(B7:B13)</f>
        <v>1405</v>
      </c>
      <c r="C14" s="39">
        <f t="shared" si="6"/>
        <v>431.016666666665</v>
      </c>
      <c r="D14" s="38">
        <f t="shared" si="6"/>
        <v>231</v>
      </c>
      <c r="E14" s="39">
        <f t="shared" si="6"/>
        <v>100.016666666665</v>
      </c>
      <c r="F14" s="38">
        <f t="shared" si="6"/>
        <v>0</v>
      </c>
      <c r="G14" s="39">
        <f t="shared" si="6"/>
        <v>0</v>
      </c>
      <c r="H14" s="38">
        <f t="shared" si="6"/>
        <v>5</v>
      </c>
      <c r="I14" s="39">
        <f t="shared" si="6"/>
        <v>1.9666666666650001</v>
      </c>
      <c r="J14" s="40">
        <f t="shared" si="6"/>
        <v>1641</v>
      </c>
      <c r="K14" s="41">
        <f t="shared" si="6"/>
        <v>532.999999999995</v>
      </c>
      <c r="L14" s="40">
        <f>SUM(L7:L13)</f>
        <v>1701</v>
      </c>
      <c r="M14" s="41">
        <f>SUM(M7:M13)</f>
        <v>546.04999999999905</v>
      </c>
      <c r="N14" s="42">
        <f t="shared" si="0"/>
        <v>-60</v>
      </c>
      <c r="O14" s="43">
        <f t="shared" si="0"/>
        <v>-13.050000000004047</v>
      </c>
      <c r="P14" s="44">
        <f>N14/L14</f>
        <v>-3.5273368606701938E-2</v>
      </c>
      <c r="Q14" s="44">
        <f>O14/M14</f>
        <v>-2.3898910356201942E-2</v>
      </c>
      <c r="V14" s="89"/>
    </row>
    <row r="15" spans="1:22">
      <c r="A15" s="68">
        <v>43999</v>
      </c>
      <c r="B15" s="45"/>
      <c r="C15" s="46"/>
      <c r="K15" s="70"/>
      <c r="L15" s="70"/>
      <c r="M15" s="69"/>
    </row>
    <row r="16" spans="1:22">
      <c r="A16" s="16" t="s">
        <v>50</v>
      </c>
      <c r="C16" s="47"/>
      <c r="M16" s="47"/>
    </row>
    <row r="17" spans="1:20">
      <c r="J17" s="48" t="s">
        <v>55</v>
      </c>
      <c r="K17" s="19"/>
    </row>
    <row r="18" spans="1:20" ht="24" customHeight="1">
      <c r="B18" s="75"/>
      <c r="E18" s="19"/>
      <c r="J18" s="101" t="s">
        <v>59</v>
      </c>
      <c r="K18" s="102"/>
      <c r="L18" s="101" t="s">
        <v>54</v>
      </c>
      <c r="M18" s="102"/>
      <c r="N18" s="103" t="s">
        <v>40</v>
      </c>
      <c r="O18" s="104"/>
      <c r="P18" s="98" t="s">
        <v>41</v>
      </c>
      <c r="Q18" s="98"/>
    </row>
    <row r="19" spans="1:20" ht="22.2" customHeight="1">
      <c r="J19" s="49" t="s">
        <v>10</v>
      </c>
      <c r="K19" s="49" t="s">
        <v>42</v>
      </c>
      <c r="L19" s="50" t="s">
        <v>10</v>
      </c>
      <c r="M19" s="50" t="s">
        <v>42</v>
      </c>
      <c r="N19" s="51" t="s">
        <v>10</v>
      </c>
      <c r="O19" s="51" t="s">
        <v>42</v>
      </c>
      <c r="P19" s="51" t="s">
        <v>10</v>
      </c>
      <c r="Q19" s="51" t="s">
        <v>42</v>
      </c>
    </row>
    <row r="20" spans="1:20">
      <c r="D20" s="52" t="s">
        <v>28</v>
      </c>
      <c r="E20" s="53"/>
      <c r="F20" s="53"/>
      <c r="G20" s="53"/>
      <c r="H20" s="53"/>
      <c r="I20" s="53"/>
      <c r="J20" s="54">
        <v>434</v>
      </c>
      <c r="K20" s="55">
        <v>149.533333333332</v>
      </c>
      <c r="L20" s="56">
        <v>454</v>
      </c>
      <c r="M20" s="55">
        <v>151.73333333333298</v>
      </c>
      <c r="N20" s="74">
        <f t="shared" ref="N20:O27" si="7">J20-L20</f>
        <v>-20</v>
      </c>
      <c r="O20" s="57">
        <f t="shared" si="7"/>
        <v>-2.2000000000009834</v>
      </c>
      <c r="P20" s="58">
        <f t="shared" ref="P20:Q27" si="8">N20/L20</f>
        <v>-4.405286343612335E-2</v>
      </c>
      <c r="Q20" s="58">
        <f t="shared" si="8"/>
        <v>-1.4499121265384371E-2</v>
      </c>
    </row>
    <row r="21" spans="1:20">
      <c r="D21" s="52" t="s">
        <v>30</v>
      </c>
      <c r="E21" s="53"/>
      <c r="F21" s="53"/>
      <c r="G21" s="53"/>
      <c r="H21" s="53"/>
      <c r="I21" s="53"/>
      <c r="J21" s="54">
        <v>490</v>
      </c>
      <c r="K21" s="55">
        <v>196.15</v>
      </c>
      <c r="L21" s="56">
        <v>485</v>
      </c>
      <c r="M21" s="55">
        <v>202.06666666666598</v>
      </c>
      <c r="N21" s="74">
        <f t="shared" si="7"/>
        <v>5</v>
      </c>
      <c r="O21" s="57">
        <f t="shared" si="7"/>
        <v>-5.9166666666659751</v>
      </c>
      <c r="P21" s="58">
        <f t="shared" si="8"/>
        <v>1.0309278350515464E-2</v>
      </c>
      <c r="Q21" s="58">
        <f t="shared" si="8"/>
        <v>-2.9280765423949168E-2</v>
      </c>
    </row>
    <row r="22" spans="1:20">
      <c r="D22" s="52" t="s">
        <v>32</v>
      </c>
      <c r="E22" s="53"/>
      <c r="F22" s="53"/>
      <c r="G22" s="53"/>
      <c r="H22" s="53"/>
      <c r="I22" s="53"/>
      <c r="J22" s="54">
        <v>344</v>
      </c>
      <c r="K22" s="55">
        <v>69.016666666665998</v>
      </c>
      <c r="L22" s="56">
        <v>425</v>
      </c>
      <c r="M22" s="55">
        <v>88.399999999999011</v>
      </c>
      <c r="N22" s="74">
        <f t="shared" si="7"/>
        <v>-81</v>
      </c>
      <c r="O22" s="57">
        <f t="shared" si="7"/>
        <v>-19.383333333333013</v>
      </c>
      <c r="P22" s="58">
        <f t="shared" si="8"/>
        <v>-0.19058823529411764</v>
      </c>
      <c r="Q22" s="58">
        <f t="shared" si="8"/>
        <v>-0.21926847662141663</v>
      </c>
    </row>
    <row r="23" spans="1:20">
      <c r="D23" s="52" t="s">
        <v>43</v>
      </c>
      <c r="E23" s="53"/>
      <c r="F23" s="53"/>
      <c r="G23" s="53"/>
      <c r="H23" s="53"/>
      <c r="I23" s="53"/>
      <c r="J23" s="54">
        <v>122</v>
      </c>
      <c r="K23" s="55">
        <v>40.5</v>
      </c>
      <c r="L23" s="56">
        <v>120</v>
      </c>
      <c r="M23" s="55">
        <v>38.199999999998994</v>
      </c>
      <c r="N23" s="74">
        <f t="shared" si="7"/>
        <v>2</v>
      </c>
      <c r="O23" s="57">
        <f t="shared" si="7"/>
        <v>2.3000000000010061</v>
      </c>
      <c r="P23" s="58">
        <f t="shared" si="8"/>
        <v>1.6666666666666666E-2</v>
      </c>
      <c r="Q23" s="58">
        <f t="shared" si="8"/>
        <v>6.0209424083797557E-2</v>
      </c>
    </row>
    <row r="24" spans="1:20">
      <c r="D24" s="52" t="s">
        <v>31</v>
      </c>
      <c r="E24" s="53"/>
      <c r="F24" s="53"/>
      <c r="G24" s="53"/>
      <c r="H24" s="53"/>
      <c r="I24" s="53"/>
      <c r="J24" s="54">
        <v>87</v>
      </c>
      <c r="K24" s="55">
        <v>28.799999999997997</v>
      </c>
      <c r="L24" s="56">
        <v>110</v>
      </c>
      <c r="M24" s="55">
        <v>30.983333333333</v>
      </c>
      <c r="N24" s="74">
        <f t="shared" si="7"/>
        <v>-23</v>
      </c>
      <c r="O24" s="57">
        <f t="shared" si="7"/>
        <v>-2.1833333333350033</v>
      </c>
      <c r="P24" s="58">
        <f t="shared" si="8"/>
        <v>-0.20909090909090908</v>
      </c>
      <c r="Q24" s="58">
        <f t="shared" si="8"/>
        <v>-7.0467993544971283E-2</v>
      </c>
    </row>
    <row r="25" spans="1:20">
      <c r="D25" s="52" t="s">
        <v>29</v>
      </c>
      <c r="E25" s="53"/>
      <c r="F25" s="53"/>
      <c r="G25" s="53"/>
      <c r="H25" s="53"/>
      <c r="I25" s="53"/>
      <c r="J25" s="54">
        <v>142</v>
      </c>
      <c r="K25" s="55">
        <v>42.766666666665998</v>
      </c>
      <c r="L25" s="56">
        <v>96</v>
      </c>
      <c r="M25" s="55">
        <v>31.733333333333</v>
      </c>
      <c r="N25" s="74">
        <f t="shared" si="7"/>
        <v>46</v>
      </c>
      <c r="O25" s="57">
        <f t="shared" si="7"/>
        <v>11.033333333332997</v>
      </c>
      <c r="P25" s="58">
        <f t="shared" si="8"/>
        <v>0.47916666666666669</v>
      </c>
      <c r="Q25" s="58">
        <f t="shared" si="8"/>
        <v>0.34768907563024515</v>
      </c>
      <c r="T25" s="89"/>
    </row>
    <row r="26" spans="1:20" s="71" customFormat="1">
      <c r="D26" s="52" t="s">
        <v>47</v>
      </c>
      <c r="E26" s="53"/>
      <c r="F26" s="53"/>
      <c r="G26" s="53"/>
      <c r="H26" s="53"/>
      <c r="I26" s="53"/>
      <c r="J26" s="54">
        <v>22</v>
      </c>
      <c r="K26" s="55">
        <v>6.2333333333330003</v>
      </c>
      <c r="L26" s="56">
        <v>11</v>
      </c>
      <c r="M26" s="55">
        <v>2.9333333333330001</v>
      </c>
      <c r="N26" s="74">
        <f t="shared" si="7"/>
        <v>11</v>
      </c>
      <c r="O26" s="57">
        <f t="shared" si="7"/>
        <v>3.3000000000000003</v>
      </c>
      <c r="P26" s="58">
        <f t="shared" si="8"/>
        <v>1</v>
      </c>
      <c r="Q26" s="58">
        <f t="shared" si="8"/>
        <v>1.1250000000001279</v>
      </c>
    </row>
    <row r="27" spans="1:20">
      <c r="D27" s="52" t="s">
        <v>12</v>
      </c>
      <c r="E27" s="53"/>
      <c r="F27" s="53"/>
      <c r="G27" s="53"/>
      <c r="H27" s="53"/>
      <c r="I27" s="53"/>
      <c r="J27" s="60">
        <f>SUM(J20:J26)</f>
        <v>1641</v>
      </c>
      <c r="K27" s="61">
        <f>SUM(K20:K26)</f>
        <v>532.999999999995</v>
      </c>
      <c r="L27" s="60">
        <f>SUM(L20:L26)</f>
        <v>1701</v>
      </c>
      <c r="M27" s="61">
        <f>SUM(M20:M26)</f>
        <v>546.04999999999598</v>
      </c>
      <c r="N27" s="62">
        <f t="shared" si="7"/>
        <v>-60</v>
      </c>
      <c r="O27" s="63">
        <f t="shared" si="7"/>
        <v>-13.050000000000978</v>
      </c>
      <c r="P27" s="64">
        <f t="shared" si="8"/>
        <v>-3.5273368606701938E-2</v>
      </c>
      <c r="Q27" s="64">
        <f t="shared" si="8"/>
        <v>-2.3898910356196453E-2</v>
      </c>
    </row>
    <row r="28" spans="1:20">
      <c r="A28" s="59" t="s">
        <v>44</v>
      </c>
    </row>
    <row r="29" spans="1:20">
      <c r="A29" s="59" t="s">
        <v>45</v>
      </c>
    </row>
    <row r="30" spans="1:20">
      <c r="A30" s="59" t="s">
        <v>49</v>
      </c>
    </row>
  </sheetData>
  <mergeCells count="13">
    <mergeCell ref="H5:I5"/>
    <mergeCell ref="A5:A6"/>
    <mergeCell ref="B5:C5"/>
    <mergeCell ref="D5:E5"/>
    <mergeCell ref="F5:G5"/>
    <mergeCell ref="P5:Q5"/>
    <mergeCell ref="P18:Q18"/>
    <mergeCell ref="J5:K5"/>
    <mergeCell ref="L5:M5"/>
    <mergeCell ref="L18:M18"/>
    <mergeCell ref="J18:K18"/>
    <mergeCell ref="N5:O5"/>
    <mergeCell ref="N18:O18"/>
  </mergeCells>
  <pageMargins left="0.35" right="0.23" top="0.24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2020-03-02T16:29:56Z</cp:lastPrinted>
  <dcterms:created xsi:type="dcterms:W3CDTF">2015-12-11T15:22:17Z</dcterms:created>
  <dcterms:modified xsi:type="dcterms:W3CDTF">2020-06-17T15:04:37Z</dcterms:modified>
</cp:coreProperties>
</file>