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00012832\AppData\Local\Microsoft\Windows\INetCache\Content.Outlook\98KMBPT2\"/>
    </mc:Choice>
  </mc:AlternateContent>
  <bookViews>
    <workbookView xWindow="0" yWindow="0" windowWidth="20160" windowHeight="8544" activeTab="1"/>
  </bookViews>
  <sheets>
    <sheet name="ODS Countable" sheetId="1" r:id="rId1"/>
    <sheet name="Traditional" sheetId="3" r:id="rId2"/>
  </sheets>
  <calcPr calcId="162913"/>
  <webPublishing codePage="1252"/>
</workbook>
</file>

<file path=xl/calcChain.xml><?xml version="1.0" encoding="utf-8"?>
<calcChain xmlns="http://schemas.openxmlformats.org/spreadsheetml/2006/main">
  <c r="E14" i="3" l="1"/>
  <c r="N15" i="1" l="1"/>
  <c r="L15" i="1"/>
  <c r="J15" i="1"/>
  <c r="H15" i="1"/>
  <c r="F15" i="1"/>
  <c r="D15" i="1"/>
  <c r="N20" i="3" l="1"/>
  <c r="P20" i="3" s="1"/>
  <c r="O20" i="3"/>
  <c r="N21" i="3"/>
  <c r="P21" i="3" s="1"/>
  <c r="O21" i="3"/>
  <c r="J7" i="3" l="1"/>
  <c r="J8" i="3"/>
  <c r="J9" i="3"/>
  <c r="J12" i="3" l="1"/>
  <c r="J11" i="3"/>
  <c r="J13" i="3"/>
  <c r="J10" i="3"/>
  <c r="M14" i="3" l="1"/>
  <c r="D26" i="1" l="1"/>
  <c r="F26" i="1"/>
  <c r="K7" i="3" l="1"/>
  <c r="K12" i="3"/>
  <c r="K8" i="3"/>
  <c r="K11" i="3"/>
  <c r="K13" i="3"/>
  <c r="K9" i="3"/>
  <c r="K10" i="3"/>
  <c r="F14" i="3" l="1"/>
  <c r="O26" i="3" l="1"/>
  <c r="Q26" i="3" s="1"/>
  <c r="N26" i="3"/>
  <c r="P26" i="3" s="1"/>
  <c r="N13" i="3" l="1"/>
  <c r="O13" i="3"/>
  <c r="N26" i="1"/>
  <c r="L26" i="1"/>
  <c r="J26" i="1"/>
  <c r="H26" i="1"/>
  <c r="M27" i="3" l="1"/>
  <c r="L27" i="3"/>
  <c r="K27" i="3"/>
  <c r="J27" i="3"/>
  <c r="O23" i="3"/>
  <c r="N23" i="3"/>
  <c r="O22" i="3"/>
  <c r="Q22" i="3" s="1"/>
  <c r="N22" i="3"/>
  <c r="O24" i="3"/>
  <c r="Q24" i="3" s="1"/>
  <c r="N24" i="3"/>
  <c r="P24" i="3" s="1"/>
  <c r="Q21" i="3"/>
  <c r="O25" i="3"/>
  <c r="Q25" i="3" s="1"/>
  <c r="N25" i="3"/>
  <c r="P25" i="3" s="1"/>
  <c r="Q20" i="3"/>
  <c r="L14" i="3"/>
  <c r="I14" i="3"/>
  <c r="H14" i="3"/>
  <c r="G14" i="3"/>
  <c r="D14" i="3"/>
  <c r="C14" i="3"/>
  <c r="B14" i="3"/>
  <c r="O10" i="3"/>
  <c r="N10" i="3"/>
  <c r="O9" i="3"/>
  <c r="Q9" i="3" s="1"/>
  <c r="N9" i="3"/>
  <c r="N11" i="3"/>
  <c r="P11" i="3" s="1"/>
  <c r="N8" i="3"/>
  <c r="P8" i="3" s="1"/>
  <c r="N12" i="3"/>
  <c r="P12" i="3" s="1"/>
  <c r="O7" i="3"/>
  <c r="Q7" i="3" s="1"/>
  <c r="N7" i="3"/>
  <c r="P7" i="3" s="1"/>
  <c r="N27" i="3" l="1"/>
  <c r="P27" i="3" s="1"/>
  <c r="O27" i="3"/>
  <c r="Q27" i="3" s="1"/>
  <c r="J14" i="3"/>
  <c r="N14" i="3" s="1"/>
  <c r="P14" i="3" s="1"/>
  <c r="O12" i="3"/>
  <c r="Q12" i="3" s="1"/>
  <c r="O8" i="3"/>
  <c r="Q8" i="3" s="1"/>
  <c r="K14" i="3"/>
  <c r="O11" i="3"/>
  <c r="Q11" i="3" s="1"/>
  <c r="O14" i="3" l="1"/>
  <c r="Q14" i="3" s="1"/>
</calcChain>
</file>

<file path=xl/sharedStrings.xml><?xml version="1.0" encoding="utf-8"?>
<sst xmlns="http://schemas.openxmlformats.org/spreadsheetml/2006/main" count="153" uniqueCount="59">
  <si>
    <t>Daily FTE and Head Counts</t>
  </si>
  <si>
    <t>TSJC-Trinidad State Junior College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</si>
  <si>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</si>
  <si>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</si>
  <si>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</si>
  <si>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</si>
  <si>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</si>
  <si>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</si>
  <si>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</si>
  <si>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</si>
  <si>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</si>
  <si>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</si>
  <si>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</si>
  <si>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</si>
  <si>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</si>
  <si>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Online Campus</t>
  </si>
  <si>
    <t>CCCOnline</t>
  </si>
  <si>
    <t>Totals By Campus</t>
  </si>
  <si>
    <t>Description</t>
  </si>
  <si>
    <t>TAC</t>
  </si>
  <si>
    <t>TCN</t>
  </si>
  <si>
    <t>TMC</t>
  </si>
  <si>
    <t>TON</t>
  </si>
  <si>
    <t>TZY</t>
  </si>
  <si>
    <t>TZZ</t>
  </si>
  <si>
    <t>TOTAL</t>
  </si>
  <si>
    <t>Term:</t>
  </si>
  <si>
    <t>Institution:</t>
  </si>
  <si>
    <t>TSJC Alamosa Campus</t>
  </si>
  <si>
    <t>TSJC CCCOnline</t>
  </si>
  <si>
    <t>TSJC Trinidad Campus</t>
  </si>
  <si>
    <t>TSJC Online Campus</t>
  </si>
  <si>
    <t>TSJC Alamosa Misc Campus</t>
  </si>
  <si>
    <t>FTE by Residency by Campus</t>
  </si>
  <si>
    <t>Year-Over-Year FTE Comparison</t>
  </si>
  <si>
    <t>R - Resident</t>
  </si>
  <si>
    <t>N - Non-Resident</t>
  </si>
  <si>
    <t>U - Needs Residency Review</t>
  </si>
  <si>
    <t>Asset-In-State Tuition</t>
  </si>
  <si>
    <t>Differences</t>
  </si>
  <si>
    <t>% Difference</t>
  </si>
  <si>
    <t>FTE (Annl)</t>
  </si>
  <si>
    <t>TSJC Trinidad Misc Campus</t>
  </si>
  <si>
    <t>From COGNOS ODS</t>
  </si>
  <si>
    <t>Prepared by:</t>
  </si>
  <si>
    <t>TPR</t>
  </si>
  <si>
    <t>TSJC Prison Campus</t>
  </si>
  <si>
    <t>Annette Lujan</t>
  </si>
  <si>
    <t xml:space="preserve"> </t>
  </si>
  <si>
    <t xml:space="preserve">TSJC 202110  Countable FTE </t>
  </si>
  <si>
    <t>202110 Summer 2020</t>
  </si>
  <si>
    <t>202010 All Residencies 01OCT2019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</si>
  <si>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Summer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202110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</t>
    </r>
    <r>
      <rPr>
        <b/>
        <sz val="9"/>
        <rFont val="Arial"/>
        <family val="2"/>
      </rPr>
      <t>Summer 202010</t>
    </r>
  </si>
  <si>
    <t>First day of class Spring 202110 - June 1, 2020</t>
  </si>
  <si>
    <t>First day of class Summer 202010 - June 3, 2019</t>
  </si>
  <si>
    <t>08/11/2020</t>
  </si>
  <si>
    <t>202110 All Residencies 11AUG20</t>
  </si>
  <si>
    <t>202110 All Residencies 11AUGL20</t>
  </si>
  <si>
    <t>202010 All Residencies 13AUG19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</si>
</sst>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\ d\,\ yyyy"/>
    <numFmt numFmtId="165" formatCode="#,##0.0"/>
    <numFmt numFmtId="166" formatCode="0.0%"/>
    <numFmt numFmtId="167" formatCode="mmm\ d\,\ yyyy;@"/>
    <numFmt numFmtId="168" formatCode="h\:mm\:ss\ AM/PM;@"/>
  </numFmts>
  <fonts count="39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0070C0"/>
      <name val="Tahoma"/>
      <family val="2"/>
    </font>
    <font>
      <sz val="10"/>
      <color rgb="FF7030A0"/>
      <name val="Andale WT"/>
      <family val="2"/>
    </font>
  </fonts>
  <fills count="9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D8DAC2"/>
        <bgColor indexed="64"/>
      </patternFill>
    </fill>
    <fill>
      <patternFill patternType="solid">
        <fgColor rgb="FFE7E5E5"/>
        <bgColor indexed="64"/>
      </patternFill>
    </fill>
  </fills>
  <borders count="23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6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2" borderId="7" xfId="0" applyNumberFormat="1" applyFont="1" applyFill="1" applyBorder="1" applyAlignment="1">
      <alignment vertical="top" wrapText="1"/>
    </xf>
    <xf numFmtId="49" fontId="24" fillId="5" borderId="7" xfId="0" applyNumberFormat="1" applyFont="1" applyFill="1" applyBorder="1" applyAlignment="1">
      <alignment vertical="top" wrapText="1"/>
    </xf>
    <xf numFmtId="49" fontId="22" fillId="4" borderId="9" xfId="0" applyNumberFormat="1" applyFont="1" applyFill="1" applyBorder="1" applyAlignment="1">
      <alignment vertical="top" wrapText="1"/>
    </xf>
    <xf numFmtId="49" fontId="22" fillId="4" borderId="7" xfId="0" applyNumberFormat="1" applyFont="1" applyFill="1" applyBorder="1" applyAlignment="1">
      <alignment vertical="top" wrapText="1"/>
    </xf>
    <xf numFmtId="49" fontId="20" fillId="5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4" borderId="14" xfId="0" applyNumberFormat="1" applyFont="1" applyFill="1" applyBorder="1" applyAlignment="1">
      <alignment horizontal="right" vertical="top"/>
    </xf>
    <xf numFmtId="9" fontId="22" fillId="4" borderId="14" xfId="1" applyFont="1" applyFill="1" applyBorder="1" applyAlignment="1">
      <alignment horizontal="right" vertical="top"/>
    </xf>
    <xf numFmtId="165" fontId="22" fillId="4" borderId="7" xfId="0" applyNumberFormat="1" applyFont="1" applyFill="1" applyBorder="1" applyAlignment="1">
      <alignment horizontal="right" vertical="top"/>
    </xf>
    <xf numFmtId="9" fontId="22" fillId="4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2" borderId="11" xfId="0" applyNumberFormat="1" applyFont="1" applyFill="1" applyBorder="1" applyAlignment="1">
      <alignment vertical="top" wrapText="1"/>
    </xf>
    <xf numFmtId="3" fontId="23" fillId="2" borderId="16" xfId="0" applyNumberFormat="1" applyFont="1" applyFill="1" applyBorder="1" applyAlignment="1">
      <alignment horizontal="right" vertical="top"/>
    </xf>
    <xf numFmtId="4" fontId="23" fillId="2" borderId="16" xfId="0" applyNumberFormat="1" applyFont="1" applyFill="1" applyBorder="1" applyAlignment="1">
      <alignment horizontal="right" vertical="top"/>
    </xf>
    <xf numFmtId="1" fontId="27" fillId="5" borderId="7" xfId="0" applyNumberFormat="1" applyFont="1" applyFill="1" applyBorder="1" applyAlignment="1">
      <alignment vertical="top" wrapText="1"/>
    </xf>
    <xf numFmtId="2" fontId="27" fillId="5" borderId="7" xfId="0" applyNumberFormat="1" applyFont="1" applyFill="1" applyBorder="1" applyAlignment="1">
      <alignment vertical="top" wrapText="1"/>
    </xf>
    <xf numFmtId="3" fontId="22" fillId="6" borderId="9" xfId="0" applyNumberFormat="1" applyFont="1" applyFill="1" applyBorder="1" applyAlignment="1">
      <alignment horizontal="right" vertical="top" wrapText="1"/>
    </xf>
    <xf numFmtId="165" fontId="22" fillId="6" borderId="7" xfId="0" applyNumberFormat="1" applyFont="1" applyFill="1" applyBorder="1" applyAlignment="1">
      <alignment horizontal="right" vertical="top" wrapText="1"/>
    </xf>
    <xf numFmtId="166" fontId="22" fillId="6" borderId="7" xfId="1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4" fillId="7" borderId="19" xfId="0" applyNumberFormat="1" applyFont="1" applyFill="1" applyBorder="1" applyAlignment="1">
      <alignment vertical="top" wrapText="1"/>
    </xf>
    <xf numFmtId="49" fontId="22" fillId="7" borderId="19" xfId="0" applyNumberFormat="1" applyFont="1" applyFill="1" applyBorder="1" applyAlignment="1">
      <alignment vertical="top" wrapText="1"/>
    </xf>
    <xf numFmtId="49" fontId="22" fillId="4" borderId="17" xfId="0" applyNumberFormat="1" applyFont="1" applyFill="1" applyBorder="1" applyAlignment="1">
      <alignment vertical="top" wrapText="1"/>
    </xf>
    <xf numFmtId="49" fontId="20" fillId="7" borderId="20" xfId="0" applyNumberFormat="1" applyFont="1" applyFill="1" applyBorder="1" applyAlignment="1">
      <alignment horizontal="left" vertical="top"/>
    </xf>
    <xf numFmtId="49" fontId="20" fillId="7" borderId="21" xfId="0" applyNumberFormat="1" applyFont="1" applyFill="1" applyBorder="1" applyAlignment="1">
      <alignment horizontal="left"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4" borderId="17" xfId="0" applyNumberFormat="1" applyFont="1" applyFill="1" applyBorder="1" applyAlignment="1">
      <alignment horizontal="right" vertical="top"/>
    </xf>
    <xf numFmtId="9" fontId="22" fillId="4" borderId="17" xfId="1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3" fontId="30" fillId="7" borderId="17" xfId="0" applyNumberFormat="1" applyFont="1" applyFill="1" applyBorder="1" applyAlignment="1">
      <alignment horizontal="right" vertical="top"/>
    </xf>
    <xf numFmtId="4" fontId="30" fillId="7" borderId="17" xfId="0" applyNumberFormat="1" applyFont="1" applyFill="1" applyBorder="1" applyAlignment="1">
      <alignment horizontal="right" vertical="top"/>
    </xf>
    <xf numFmtId="3" fontId="22" fillId="6" borderId="17" xfId="0" applyNumberFormat="1" applyFont="1" applyFill="1" applyBorder="1" applyAlignment="1">
      <alignment horizontal="right" vertical="top" wrapText="1"/>
    </xf>
    <xf numFmtId="165" fontId="22" fillId="6" borderId="17" xfId="0" applyNumberFormat="1" applyFont="1" applyFill="1" applyBorder="1" applyAlignment="1">
      <alignment horizontal="right" vertical="top" wrapText="1"/>
    </xf>
    <xf numFmtId="166" fontId="22" fillId="6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167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4" borderId="13" xfId="0" applyNumberFormat="1" applyFont="1" applyFill="1" applyBorder="1" applyAlignment="1">
      <alignment horizontal="right" vertical="top"/>
    </xf>
    <xf numFmtId="3" fontId="22" fillId="4" borderId="9" xfId="0" applyNumberFormat="1" applyFont="1" applyFill="1" applyBorder="1" applyAlignment="1">
      <alignment horizontal="right" vertical="top"/>
    </xf>
    <xf numFmtId="3" fontId="22" fillId="4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2" xfId="0" applyFont="1" applyBorder="1" applyAlignment="1">
      <alignment horizontal="center" vertical="top"/>
    </xf>
    <xf numFmtId="3" fontId="9" fillId="0" borderId="22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0" fontId="36" fillId="0" borderId="0" xfId="0" applyFont="1" applyAlignment="1"/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37" fillId="0" borderId="0" xfId="0" applyFont="1"/>
    <xf numFmtId="0" fontId="38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7" fillId="8" borderId="3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/>
    </xf>
    <xf numFmtId="0" fontId="0" fillId="8" borderId="3" xfId="0" applyFill="1" applyBorder="1"/>
    <xf numFmtId="9" fontId="15" fillId="0" borderId="0" xfId="5" applyFont="1" applyAlignment="1">
      <alignment vertical="top"/>
    </xf>
    <xf numFmtId="0" fontId="6" fillId="8" borderId="3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5" fillId="0" borderId="5" xfId="0" applyFont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2" fillId="4" borderId="8" xfId="0" applyNumberFormat="1" applyFont="1" applyFill="1" applyBorder="1" applyAlignment="1">
      <alignment horizontal="center" vertical="top" wrapText="1"/>
    </xf>
    <xf numFmtId="49" fontId="22" fillId="4" borderId="9" xfId="0" applyNumberFormat="1" applyFont="1" applyFill="1" applyBorder="1" applyAlignment="1">
      <alignment horizontal="center" vertical="top" wrapText="1"/>
    </xf>
    <xf numFmtId="0" fontId="21" fillId="7" borderId="20" xfId="0" applyFont="1" applyFill="1" applyBorder="1" applyAlignment="1">
      <alignment horizontal="center" vertical="top" wrapText="1"/>
    </xf>
    <xf numFmtId="0" fontId="21" fillId="7" borderId="18" xfId="0" applyFont="1" applyFill="1" applyBorder="1" applyAlignment="1">
      <alignment horizontal="center" vertical="top" wrapText="1"/>
    </xf>
    <xf numFmtId="49" fontId="22" fillId="4" borderId="17" xfId="0" applyNumberFormat="1" applyFont="1" applyFill="1" applyBorder="1" applyAlignment="1">
      <alignment horizontal="center" vertical="top" wrapText="1"/>
    </xf>
    <xf numFmtId="0" fontId="21" fillId="3" borderId="8" xfId="0" applyFont="1" applyFill="1" applyBorder="1" applyAlignment="1">
      <alignment horizontal="center" vertical="top" wrapText="1"/>
    </xf>
    <xf numFmtId="0" fontId="21" fillId="3" borderId="9" xfId="0" applyFont="1" applyFill="1" applyBorder="1" applyAlignment="1">
      <alignment horizontal="center" vertical="top" wrapText="1"/>
    </xf>
    <xf numFmtId="49" fontId="22" fillId="4" borderId="20" xfId="0" applyNumberFormat="1" applyFont="1" applyFill="1" applyBorder="1" applyAlignment="1">
      <alignment horizontal="center" vertical="top" wrapText="1"/>
    </xf>
    <xf numFmtId="49" fontId="22" fillId="4" borderId="18" xfId="0" applyNumberFormat="1" applyFont="1" applyFill="1" applyBorder="1" applyAlignment="1">
      <alignment horizontal="center" vertical="top" wrapText="1"/>
    </xf>
    <xf numFmtId="49" fontId="20" fillId="2" borderId="8" xfId="0" applyNumberFormat="1" applyFont="1" applyFill="1" applyBorder="1" applyAlignment="1">
      <alignment horizontal="center" vertical="top" wrapText="1"/>
    </xf>
    <xf numFmtId="49" fontId="20" fillId="2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2" borderId="7" xfId="0" applyNumberFormat="1" applyFont="1" applyFill="1" applyBorder="1" applyAlignment="1">
      <alignment vertical="top" wrapText="1"/>
    </xf>
    <xf numFmtId="49" fontId="20" fillId="2" borderId="7" xfId="0" applyNumberFormat="1" applyFont="1" applyFill="1" applyBorder="1" applyAlignment="1">
      <alignment horizontal="center" vertical="top" wrapText="1"/>
    </xf>
  </cellXfs>
  <cellStyles count="6">
    <cellStyle name="Normal" xfId="0" builtinId="0"/>
    <cellStyle name="Normal 2" xfId="3"/>
    <cellStyle name="Normal 3" xfId="2"/>
    <cellStyle name="Percent" xfId="5" builtinId="5"/>
    <cellStyle name="Percent 2" xfId="1"/>
    <cellStyle name="Percent 3" xfId="4"/>
  </cellStyles>
  <dxfs count="0"/>
  <tableStyles count="0" defaultTableStyle="TableStyleMedium9" defaultPivotStyle="PivotStyleLight16"/>
  <colors>
    <mruColors>
      <color rgb="FF4545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TSJC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112</c:v>
                </c:pt>
                <c:pt idx="1">
                  <c:v>22.4</c:v>
                </c:pt>
                <c:pt idx="2" formatCode="#,##0">
                  <c:v>6</c:v>
                </c:pt>
                <c:pt idx="3">
                  <c:v>1.4333333333330001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Traditional!$A$12</c:f>
              <c:strCache>
                <c:ptCount val="1"/>
                <c:pt idx="0">
                  <c:v>TSJC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53</c:v>
                </c:pt>
                <c:pt idx="1">
                  <c:v>13.033333333332999</c:v>
                </c:pt>
                <c:pt idx="2" formatCode="#,##0">
                  <c:v>13</c:v>
                </c:pt>
                <c:pt idx="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TSJC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64</c:v>
                </c:pt>
                <c:pt idx="1">
                  <c:v>11.033333333332999</c:v>
                </c:pt>
                <c:pt idx="2" formatCode="#,##0">
                  <c:v>28</c:v>
                </c:pt>
                <c:pt idx="3">
                  <c:v>3.8666666666660001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Traditional!$A$11</c:f>
              <c:strCache>
                <c:ptCount val="1"/>
                <c:pt idx="0">
                  <c:v>TSJC Online Campus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Traditional!$A$13</c:f>
              <c:strCache>
                <c:ptCount val="1"/>
                <c:pt idx="0">
                  <c:v>TSJC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TSJC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0.5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TSJC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27</xdr:row>
      <xdr:rowOff>53340</xdr:rowOff>
    </xdr:from>
    <xdr:to>
      <xdr:col>16</xdr:col>
      <xdr:colOff>342900</xdr:colOff>
      <xdr:row>39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="90" zoomScaleNormal="90" workbookViewId="0">
      <selection activeCell="A3" sqref="A3"/>
    </sheetView>
  </sheetViews>
  <sheetFormatPr defaultRowHeight="12.75" customHeight="1"/>
  <cols>
    <col min="1" max="1" width="13.88671875" customWidth="1"/>
    <col min="2" max="9" width="8.88671875" customWidth="1"/>
    <col min="10" max="10" width="9.6640625" customWidth="1"/>
    <col min="11" max="14" width="8.88671875" customWidth="1"/>
  </cols>
  <sheetData>
    <row r="1" spans="1:14" ht="24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3.2">
      <c r="A2" s="1" t="s">
        <v>26</v>
      </c>
      <c r="B2" s="2" t="s">
        <v>50</v>
      </c>
      <c r="C2" s="8"/>
      <c r="D2" s="8"/>
      <c r="E2" s="8"/>
      <c r="F2" s="83"/>
      <c r="H2" s="8"/>
      <c r="I2" s="82"/>
      <c r="J2" s="8"/>
      <c r="K2" s="8"/>
      <c r="L2" s="8"/>
      <c r="M2" s="8"/>
      <c r="N2" s="8"/>
    </row>
    <row r="3" spans="1:14" ht="15">
      <c r="A3" s="1" t="s">
        <v>27</v>
      </c>
      <c r="B3" s="2" t="s">
        <v>1</v>
      </c>
      <c r="C3" s="8"/>
      <c r="D3" s="8"/>
      <c r="E3" s="8"/>
      <c r="F3" s="8"/>
      <c r="G3" s="78"/>
      <c r="H3" s="8"/>
      <c r="I3" s="82"/>
      <c r="J3" s="8"/>
      <c r="K3" s="8"/>
      <c r="L3" s="8"/>
      <c r="M3" s="8"/>
      <c r="N3" s="8"/>
    </row>
    <row r="4" spans="1:14" ht="12.75" customHeight="1">
      <c r="A4" s="62">
        <v>44054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24" customHeight="1" thickBot="1">
      <c r="A5" s="93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ht="24.6" customHeight="1" thickBot="1">
      <c r="A6" s="3"/>
      <c r="B6" s="89" t="s">
        <v>3</v>
      </c>
      <c r="C6" s="90"/>
      <c r="D6" s="92" t="s">
        <v>4</v>
      </c>
      <c r="E6" s="90"/>
      <c r="F6" s="92" t="s">
        <v>5</v>
      </c>
      <c r="G6" s="90"/>
      <c r="H6" s="89" t="s">
        <v>6</v>
      </c>
      <c r="I6" s="90"/>
      <c r="J6" s="92" t="s">
        <v>7</v>
      </c>
      <c r="K6" s="90"/>
      <c r="L6" s="89" t="s">
        <v>8</v>
      </c>
      <c r="M6" s="90"/>
    </row>
    <row r="7" spans="1:14" ht="13.8" thickBot="1">
      <c r="A7" s="86" t="s">
        <v>9</v>
      </c>
      <c r="B7" s="85" t="s">
        <v>10</v>
      </c>
      <c r="C7" s="86" t="s">
        <v>11</v>
      </c>
      <c r="D7" s="85" t="s">
        <v>10</v>
      </c>
      <c r="E7" s="85" t="s">
        <v>11</v>
      </c>
      <c r="F7" s="85" t="s">
        <v>10</v>
      </c>
      <c r="G7" s="86" t="s">
        <v>11</v>
      </c>
      <c r="H7" s="85" t="s">
        <v>10</v>
      </c>
      <c r="I7" s="86" t="s">
        <v>11</v>
      </c>
      <c r="J7" s="85" t="s">
        <v>10</v>
      </c>
      <c r="K7" s="86" t="s">
        <v>11</v>
      </c>
      <c r="L7" s="85" t="s">
        <v>10</v>
      </c>
      <c r="M7" s="86" t="s">
        <v>11</v>
      </c>
    </row>
    <row r="8" spans="1:14" ht="13.8" thickBot="1">
      <c r="A8" s="4" t="s">
        <v>12</v>
      </c>
      <c r="B8" s="5">
        <v>229</v>
      </c>
      <c r="C8" s="6">
        <v>46.966666666666001</v>
      </c>
      <c r="D8" s="5">
        <v>1</v>
      </c>
      <c r="E8" s="6">
        <v>0.33333333333300003</v>
      </c>
      <c r="F8" s="5">
        <v>47</v>
      </c>
      <c r="G8" s="6">
        <v>8</v>
      </c>
      <c r="H8" s="5">
        <v>0</v>
      </c>
      <c r="I8" s="6">
        <v>0</v>
      </c>
      <c r="J8" s="5">
        <v>0</v>
      </c>
      <c r="K8" s="6">
        <v>0</v>
      </c>
      <c r="L8" s="5">
        <v>277</v>
      </c>
      <c r="M8" s="6">
        <v>55.3</v>
      </c>
    </row>
    <row r="9" spans="1:14" ht="12.75" customHeight="1">
      <c r="D9" s="80"/>
      <c r="L9" s="79"/>
      <c r="M9" s="80"/>
    </row>
    <row r="10" spans="1:14" ht="24" customHeight="1" thickBot="1">
      <c r="A10" s="93" t="s">
        <v>13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</row>
    <row r="11" spans="1:14" ht="24.6" customHeight="1" thickBot="1">
      <c r="A11" s="3"/>
      <c r="B11" s="87"/>
      <c r="C11" s="89" t="s">
        <v>3</v>
      </c>
      <c r="D11" s="90"/>
      <c r="E11" s="92" t="s">
        <v>4</v>
      </c>
      <c r="F11" s="90"/>
      <c r="G11" s="92" t="s">
        <v>5</v>
      </c>
      <c r="H11" s="90"/>
      <c r="I11" s="89" t="s">
        <v>6</v>
      </c>
      <c r="J11" s="90"/>
      <c r="K11" s="92" t="s">
        <v>7</v>
      </c>
      <c r="L11" s="90"/>
      <c r="M11" s="89" t="s">
        <v>8</v>
      </c>
      <c r="N11" s="90"/>
    </row>
    <row r="12" spans="1:14" ht="13.8" thickBot="1">
      <c r="A12" s="86" t="s">
        <v>18</v>
      </c>
      <c r="B12" s="86" t="s">
        <v>14</v>
      </c>
      <c r="C12" s="85" t="s">
        <v>10</v>
      </c>
      <c r="D12" s="86" t="s">
        <v>11</v>
      </c>
      <c r="E12" s="85" t="s">
        <v>10</v>
      </c>
      <c r="F12" s="85" t="s">
        <v>11</v>
      </c>
      <c r="G12" s="85" t="s">
        <v>10</v>
      </c>
      <c r="H12" s="86" t="s">
        <v>11</v>
      </c>
      <c r="I12" s="85" t="s">
        <v>10</v>
      </c>
      <c r="J12" s="86" t="s">
        <v>11</v>
      </c>
      <c r="K12" s="85" t="s">
        <v>10</v>
      </c>
      <c r="L12" s="86" t="s">
        <v>11</v>
      </c>
      <c r="M12" s="85" t="s">
        <v>10</v>
      </c>
      <c r="N12" s="86" t="s">
        <v>11</v>
      </c>
    </row>
    <row r="13" spans="1:14" s="73" customFormat="1" ht="13.8" thickBot="1">
      <c r="A13" s="74" t="s">
        <v>15</v>
      </c>
      <c r="B13" s="74" t="s">
        <v>22</v>
      </c>
      <c r="C13" s="75">
        <v>7</v>
      </c>
      <c r="D13" s="76">
        <v>0</v>
      </c>
      <c r="E13" s="75">
        <v>0</v>
      </c>
      <c r="F13" s="76">
        <v>0</v>
      </c>
      <c r="G13" s="75">
        <v>0</v>
      </c>
      <c r="H13" s="76">
        <v>0</v>
      </c>
      <c r="I13" s="75">
        <v>0</v>
      </c>
      <c r="J13" s="76">
        <v>0</v>
      </c>
      <c r="K13" s="75">
        <v>0</v>
      </c>
      <c r="L13" s="76">
        <v>0</v>
      </c>
      <c r="M13" s="75">
        <v>7</v>
      </c>
      <c r="N13" s="76">
        <v>0</v>
      </c>
    </row>
    <row r="14" spans="1:14" s="73" customFormat="1" ht="13.8" thickBot="1">
      <c r="A14" s="7" t="s">
        <v>16</v>
      </c>
      <c r="B14" s="74" t="s">
        <v>20</v>
      </c>
      <c r="C14" s="5">
        <v>77</v>
      </c>
      <c r="D14" s="6">
        <v>13.033333333332999</v>
      </c>
      <c r="E14" s="5">
        <v>0</v>
      </c>
      <c r="F14" s="6">
        <v>0</v>
      </c>
      <c r="G14" s="5">
        <v>17</v>
      </c>
      <c r="H14" s="6">
        <v>2.7</v>
      </c>
      <c r="I14" s="5">
        <v>0</v>
      </c>
      <c r="J14" s="6">
        <v>0</v>
      </c>
      <c r="K14" s="5">
        <v>0</v>
      </c>
      <c r="L14" s="6">
        <v>0</v>
      </c>
      <c r="M14" s="5">
        <v>94</v>
      </c>
      <c r="N14" s="6">
        <v>15.733333333333</v>
      </c>
    </row>
    <row r="15" spans="1:14" ht="12.75" customHeight="1" thickBot="1">
      <c r="A15" s="4" t="s">
        <v>12</v>
      </c>
      <c r="B15" s="7" t="s">
        <v>25</v>
      </c>
      <c r="C15" s="5">
        <v>0</v>
      </c>
      <c r="D15" s="77">
        <f>SUM(D13:D14)</f>
        <v>13.033333333332999</v>
      </c>
      <c r="E15" s="5">
        <v>0</v>
      </c>
      <c r="F15" s="77">
        <f>SUM(F13:F14)</f>
        <v>0</v>
      </c>
      <c r="G15" s="5">
        <v>0</v>
      </c>
      <c r="H15" s="77">
        <f>SUM(H13:H14)</f>
        <v>2.7</v>
      </c>
      <c r="I15" s="5">
        <v>0</v>
      </c>
      <c r="J15" s="77">
        <f>SUM(J13:J14)</f>
        <v>0</v>
      </c>
      <c r="K15" s="5">
        <v>0</v>
      </c>
      <c r="L15" s="77">
        <f>SUM(L13:L14)</f>
        <v>0</v>
      </c>
      <c r="M15" s="5">
        <v>0</v>
      </c>
      <c r="N15" s="77">
        <f>SUM(N13:N14)</f>
        <v>15.733333333333</v>
      </c>
    </row>
    <row r="16" spans="1:14" ht="24" customHeight="1" thickBot="1">
      <c r="A16" s="91" t="s">
        <v>17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1:14" ht="24.6" customHeight="1" thickBot="1">
      <c r="A17" s="3"/>
      <c r="B17" s="3"/>
      <c r="C17" s="89" t="s">
        <v>3</v>
      </c>
      <c r="D17" s="90"/>
      <c r="E17" s="92" t="s">
        <v>4</v>
      </c>
      <c r="F17" s="90"/>
      <c r="G17" s="92" t="s">
        <v>5</v>
      </c>
      <c r="H17" s="90"/>
      <c r="I17" s="89" t="s">
        <v>6</v>
      </c>
      <c r="J17" s="90"/>
      <c r="K17" s="92" t="s">
        <v>7</v>
      </c>
      <c r="L17" s="90"/>
      <c r="M17" s="89" t="s">
        <v>8</v>
      </c>
      <c r="N17" s="90"/>
    </row>
    <row r="18" spans="1:14" ht="13.8" thickBot="1">
      <c r="A18" s="86" t="s">
        <v>18</v>
      </c>
      <c r="B18" s="86" t="s">
        <v>14</v>
      </c>
      <c r="C18" s="85" t="s">
        <v>10</v>
      </c>
      <c r="D18" s="86" t="s">
        <v>11</v>
      </c>
      <c r="E18" s="85" t="s">
        <v>10</v>
      </c>
      <c r="F18" s="85" t="s">
        <v>11</v>
      </c>
      <c r="G18" s="85" t="s">
        <v>10</v>
      </c>
      <c r="H18" s="86" t="s">
        <v>11</v>
      </c>
      <c r="I18" s="85" t="s">
        <v>10</v>
      </c>
      <c r="J18" s="86" t="s">
        <v>11</v>
      </c>
      <c r="K18" s="85" t="s">
        <v>10</v>
      </c>
      <c r="L18" s="86" t="s">
        <v>11</v>
      </c>
      <c r="M18" s="85" t="s">
        <v>10</v>
      </c>
      <c r="N18" s="86" t="s">
        <v>11</v>
      </c>
    </row>
    <row r="19" spans="1:14" ht="13.8" thickBot="1">
      <c r="A19" s="11" t="s">
        <v>28</v>
      </c>
      <c r="B19" s="7" t="s">
        <v>19</v>
      </c>
      <c r="C19" s="5">
        <v>119</v>
      </c>
      <c r="D19" s="6">
        <v>22.4</v>
      </c>
      <c r="E19" s="5">
        <v>1</v>
      </c>
      <c r="F19" s="6">
        <v>0.33333333333300003</v>
      </c>
      <c r="G19" s="5">
        <v>7</v>
      </c>
      <c r="H19" s="6">
        <v>1.4333333333330001</v>
      </c>
      <c r="I19" s="5">
        <v>0</v>
      </c>
      <c r="J19" s="6">
        <v>0</v>
      </c>
      <c r="K19" s="5">
        <v>0</v>
      </c>
      <c r="L19" s="6">
        <v>0</v>
      </c>
      <c r="M19" s="5">
        <v>127</v>
      </c>
      <c r="N19" s="6">
        <v>24.166666666666</v>
      </c>
    </row>
    <row r="20" spans="1:14" ht="13.8" thickBot="1">
      <c r="A20" s="11" t="s">
        <v>30</v>
      </c>
      <c r="B20" s="7" t="s">
        <v>21</v>
      </c>
      <c r="C20" s="5">
        <v>66</v>
      </c>
      <c r="D20" s="6">
        <v>11.033333333332999</v>
      </c>
      <c r="E20" s="5">
        <v>0</v>
      </c>
      <c r="F20" s="6">
        <v>0</v>
      </c>
      <c r="G20" s="5">
        <v>28</v>
      </c>
      <c r="H20" s="6">
        <v>3.8666666666660001</v>
      </c>
      <c r="I20" s="5">
        <v>0</v>
      </c>
      <c r="J20" s="6">
        <v>0</v>
      </c>
      <c r="K20" s="5">
        <v>0</v>
      </c>
      <c r="L20" s="6">
        <v>0</v>
      </c>
      <c r="M20" s="5">
        <v>94</v>
      </c>
      <c r="N20" s="6">
        <v>14.9</v>
      </c>
    </row>
    <row r="21" spans="1:14" ht="13.8" thickBot="1">
      <c r="A21" s="11" t="s">
        <v>32</v>
      </c>
      <c r="B21" s="7" t="s">
        <v>23</v>
      </c>
      <c r="C21" s="5">
        <v>15</v>
      </c>
      <c r="D21" s="6">
        <v>0.5</v>
      </c>
      <c r="E21" s="5">
        <v>0</v>
      </c>
      <c r="F21" s="6">
        <v>0</v>
      </c>
      <c r="G21" s="5">
        <v>0</v>
      </c>
      <c r="H21" s="6">
        <v>0</v>
      </c>
      <c r="I21" s="5">
        <v>0</v>
      </c>
      <c r="J21" s="6">
        <v>0</v>
      </c>
      <c r="K21" s="5">
        <v>0</v>
      </c>
      <c r="L21" s="6">
        <v>0</v>
      </c>
      <c r="M21" s="5">
        <v>15</v>
      </c>
      <c r="N21" s="6">
        <v>0.5</v>
      </c>
    </row>
    <row r="22" spans="1:14" ht="13.8" thickBot="1">
      <c r="A22" s="11" t="s">
        <v>42</v>
      </c>
      <c r="B22" s="7" t="s">
        <v>24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</row>
    <row r="23" spans="1:14" ht="13.8" thickBot="1">
      <c r="A23" s="11" t="s">
        <v>31</v>
      </c>
      <c r="B23" s="7" t="s">
        <v>22</v>
      </c>
      <c r="C23" s="5">
        <v>7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7</v>
      </c>
      <c r="N23" s="6">
        <v>0</v>
      </c>
    </row>
    <row r="24" spans="1:14" ht="13.8" thickBot="1">
      <c r="A24" s="11" t="s">
        <v>29</v>
      </c>
      <c r="B24" s="7" t="s">
        <v>20</v>
      </c>
      <c r="C24" s="5">
        <v>77</v>
      </c>
      <c r="D24" s="6">
        <v>13.033333333332999</v>
      </c>
      <c r="E24" s="5">
        <v>0</v>
      </c>
      <c r="F24" s="6">
        <v>0</v>
      </c>
      <c r="G24" s="5">
        <v>17</v>
      </c>
      <c r="H24" s="6">
        <v>2.7</v>
      </c>
      <c r="I24" s="5">
        <v>0</v>
      </c>
      <c r="J24" s="6">
        <v>0</v>
      </c>
      <c r="K24" s="5">
        <v>0</v>
      </c>
      <c r="L24" s="6">
        <v>0</v>
      </c>
      <c r="M24" s="5">
        <v>94</v>
      </c>
      <c r="N24" s="6">
        <v>15.733333333333</v>
      </c>
    </row>
    <row r="25" spans="1:14" s="72" customFormat="1" ht="13.8" thickBot="1">
      <c r="A25" s="11" t="s">
        <v>46</v>
      </c>
      <c r="B25" s="7" t="s">
        <v>45</v>
      </c>
      <c r="C25" s="5">
        <v>0</v>
      </c>
      <c r="D25" s="6">
        <v>0</v>
      </c>
      <c r="E25" s="5">
        <v>0</v>
      </c>
      <c r="F25" s="6">
        <v>0</v>
      </c>
      <c r="G25" s="5">
        <v>0</v>
      </c>
      <c r="H25" s="6">
        <v>0</v>
      </c>
      <c r="I25" s="5">
        <v>0</v>
      </c>
      <c r="J25" s="6">
        <v>0</v>
      </c>
      <c r="K25" s="5">
        <v>0</v>
      </c>
      <c r="L25" s="6">
        <v>0</v>
      </c>
      <c r="M25" s="5">
        <v>0</v>
      </c>
      <c r="N25" s="6">
        <v>0</v>
      </c>
    </row>
    <row r="26" spans="1:14" ht="12.75" customHeight="1" thickBot="1">
      <c r="A26" s="4" t="s">
        <v>12</v>
      </c>
      <c r="B26" s="7" t="s">
        <v>25</v>
      </c>
      <c r="C26" s="5">
        <v>0</v>
      </c>
      <c r="D26" s="77">
        <f>SUM(D19:D25)</f>
        <v>46.966666666665994</v>
      </c>
      <c r="E26" s="5">
        <v>0</v>
      </c>
      <c r="F26" s="77">
        <f>SUM(F19:F25)</f>
        <v>0.33333333333300003</v>
      </c>
      <c r="G26" s="5">
        <v>0</v>
      </c>
      <c r="H26" s="77">
        <f>SUM(H19:H25)</f>
        <v>7.9999999999990008</v>
      </c>
      <c r="I26" s="5">
        <v>0</v>
      </c>
      <c r="J26" s="77">
        <f>SUM(J19:J25)</f>
        <v>0</v>
      </c>
      <c r="K26" s="5">
        <v>0</v>
      </c>
      <c r="L26" s="77">
        <f>SUM(L19:L25)</f>
        <v>0</v>
      </c>
      <c r="M26" s="5">
        <v>0</v>
      </c>
      <c r="N26" s="77">
        <f>SUM(N19:N25)</f>
        <v>55.299999999999002</v>
      </c>
    </row>
    <row r="27" spans="1:14" ht="13.2">
      <c r="A27" s="10"/>
      <c r="B27" s="8"/>
      <c r="C27" s="8"/>
      <c r="D27" s="8"/>
      <c r="E27" s="8"/>
      <c r="F27" s="9"/>
      <c r="G27" s="8"/>
      <c r="H27" s="8"/>
      <c r="I27" s="8"/>
      <c r="J27" s="8"/>
      <c r="L27" s="8"/>
      <c r="M27" s="8"/>
      <c r="N27" s="8"/>
    </row>
    <row r="28" spans="1:14" ht="12.75" customHeight="1">
      <c r="A28" s="61">
        <v>44054</v>
      </c>
    </row>
  </sheetData>
  <sortState ref="A19:T25">
    <sortCondition ref="B19:B25" customList="TAC,TMC,TZY,TZZ,TON,TCN,TPR"/>
  </sortState>
  <mergeCells count="22">
    <mergeCell ref="A5:N5"/>
    <mergeCell ref="A1:N1"/>
    <mergeCell ref="A10:N10"/>
    <mergeCell ref="B6:C6"/>
    <mergeCell ref="D6:E6"/>
    <mergeCell ref="F6:G6"/>
    <mergeCell ref="H6:I6"/>
    <mergeCell ref="J6:K6"/>
    <mergeCell ref="L6:M6"/>
    <mergeCell ref="M17:N17"/>
    <mergeCell ref="A16:N16"/>
    <mergeCell ref="C11:D11"/>
    <mergeCell ref="E11:F11"/>
    <mergeCell ref="G11:H11"/>
    <mergeCell ref="I11:J11"/>
    <mergeCell ref="K11:L11"/>
    <mergeCell ref="M11:N11"/>
    <mergeCell ref="C17:D17"/>
    <mergeCell ref="E17:F17"/>
    <mergeCell ref="G17:H17"/>
    <mergeCell ref="I17:J17"/>
    <mergeCell ref="K17:L17"/>
  </mergeCells>
  <pageMargins left="0.54" right="0.2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zoomScaleNormal="100" workbookViewId="0"/>
  </sheetViews>
  <sheetFormatPr defaultColWidth="8.88671875" defaultRowHeight="13.2"/>
  <cols>
    <col min="1" max="1" width="18.6640625" style="13" customWidth="1"/>
    <col min="2" max="2" width="6.44140625" style="13" customWidth="1"/>
    <col min="3" max="3" width="6.109375" style="13" customWidth="1"/>
    <col min="4" max="4" width="5.5546875" style="13" customWidth="1"/>
    <col min="5" max="5" width="6.33203125" style="13" customWidth="1"/>
    <col min="6" max="6" width="5.33203125" style="13" customWidth="1"/>
    <col min="7" max="7" width="6" style="13" customWidth="1"/>
    <col min="8" max="8" width="5.44140625" style="13" customWidth="1"/>
    <col min="9" max="9" width="5.6640625" style="13" customWidth="1"/>
    <col min="10" max="13" width="6.5546875" style="13" customWidth="1"/>
    <col min="14" max="14" width="6" style="13" customWidth="1"/>
    <col min="15" max="15" width="5.6640625" style="13" customWidth="1"/>
    <col min="16" max="16" width="6.6640625" style="13" customWidth="1"/>
    <col min="17" max="17" width="7" style="13" customWidth="1"/>
    <col min="18" max="16384" width="8.88671875" style="13"/>
  </cols>
  <sheetData>
    <row r="1" spans="1:21" ht="20.399999999999999">
      <c r="A1" s="78"/>
      <c r="B1" s="12" t="s">
        <v>49</v>
      </c>
    </row>
    <row r="2" spans="1:21">
      <c r="A2" s="14"/>
      <c r="B2" s="81" t="s">
        <v>55</v>
      </c>
      <c r="N2" s="84" t="s">
        <v>54</v>
      </c>
    </row>
    <row r="3" spans="1:21" ht="10.199999999999999" customHeight="1">
      <c r="A3" s="106"/>
      <c r="B3" s="83"/>
      <c r="N3" s="84" t="s">
        <v>53</v>
      </c>
    </row>
    <row r="4" spans="1:21">
      <c r="A4" s="106"/>
      <c r="B4" s="15" t="s">
        <v>33</v>
      </c>
      <c r="J4" s="17" t="s">
        <v>34</v>
      </c>
      <c r="M4" s="63"/>
    </row>
    <row r="5" spans="1:21" ht="33.75" customHeight="1">
      <c r="A5" s="107"/>
      <c r="B5" s="109" t="s">
        <v>35</v>
      </c>
      <c r="C5" s="109"/>
      <c r="D5" s="109" t="s">
        <v>36</v>
      </c>
      <c r="E5" s="109"/>
      <c r="F5" s="110" t="s">
        <v>37</v>
      </c>
      <c r="G5" s="110"/>
      <c r="H5" s="104" t="s">
        <v>38</v>
      </c>
      <c r="I5" s="105"/>
      <c r="J5" s="100" t="s">
        <v>56</v>
      </c>
      <c r="K5" s="101"/>
      <c r="L5" s="100" t="s">
        <v>58</v>
      </c>
      <c r="M5" s="101"/>
      <c r="N5" s="95" t="s">
        <v>39</v>
      </c>
      <c r="O5" s="96"/>
      <c r="P5" s="95" t="s">
        <v>40</v>
      </c>
      <c r="Q5" s="96"/>
    </row>
    <row r="6" spans="1:21" ht="22.2" customHeight="1">
      <c r="A6" s="108"/>
      <c r="B6" s="18" t="s">
        <v>10</v>
      </c>
      <c r="C6" s="18" t="s">
        <v>41</v>
      </c>
      <c r="D6" s="18" t="s">
        <v>10</v>
      </c>
      <c r="E6" s="18" t="s">
        <v>41</v>
      </c>
      <c r="F6" s="18" t="s">
        <v>10</v>
      </c>
      <c r="G6" s="18" t="s">
        <v>41</v>
      </c>
      <c r="H6" s="18" t="s">
        <v>10</v>
      </c>
      <c r="I6" s="18" t="s">
        <v>41</v>
      </c>
      <c r="J6" s="19" t="s">
        <v>10</v>
      </c>
      <c r="K6" s="19" t="s">
        <v>41</v>
      </c>
      <c r="L6" s="19" t="s">
        <v>10</v>
      </c>
      <c r="M6" s="19" t="s">
        <v>41</v>
      </c>
      <c r="N6" s="20" t="s">
        <v>10</v>
      </c>
      <c r="O6" s="21" t="s">
        <v>41</v>
      </c>
      <c r="P6" s="21" t="s">
        <v>10</v>
      </c>
      <c r="Q6" s="21" t="s">
        <v>41</v>
      </c>
    </row>
    <row r="7" spans="1:21">
      <c r="A7" s="22" t="s">
        <v>28</v>
      </c>
      <c r="B7" s="23">
        <v>112</v>
      </c>
      <c r="C7" s="24">
        <v>22.4</v>
      </c>
      <c r="D7" s="23">
        <v>6</v>
      </c>
      <c r="E7" s="24">
        <v>1.4333333333330001</v>
      </c>
      <c r="F7" s="23">
        <v>0</v>
      </c>
      <c r="G7" s="24">
        <v>0</v>
      </c>
      <c r="H7" s="23">
        <v>1</v>
      </c>
      <c r="I7" s="24">
        <v>0.33333333333300003</v>
      </c>
      <c r="J7" s="25">
        <f t="shared" ref="J7:K11" si="0">B7+D7+F7+H7</f>
        <v>119</v>
      </c>
      <c r="K7" s="26">
        <f t="shared" si="0"/>
        <v>24.166666666666</v>
      </c>
      <c r="L7" s="25">
        <v>104</v>
      </c>
      <c r="M7" s="26">
        <v>17.666666666666</v>
      </c>
      <c r="N7" s="68">
        <f t="shared" ref="N7:O14" si="1">J7-L7</f>
        <v>15</v>
      </c>
      <c r="O7" s="27">
        <f t="shared" si="1"/>
        <v>6.5</v>
      </c>
      <c r="P7" s="28">
        <f t="shared" ref="P7:Q12" si="2">N7/L7</f>
        <v>0.14423076923076922</v>
      </c>
      <c r="Q7" s="28">
        <f t="shared" si="2"/>
        <v>0.3679245283019007</v>
      </c>
    </row>
    <row r="8" spans="1:21">
      <c r="A8" s="22" t="s">
        <v>30</v>
      </c>
      <c r="B8" s="23">
        <v>64</v>
      </c>
      <c r="C8" s="24">
        <v>11.033333333332999</v>
      </c>
      <c r="D8" s="23">
        <v>28</v>
      </c>
      <c r="E8" s="24">
        <v>3.8666666666660001</v>
      </c>
      <c r="F8" s="23">
        <v>0</v>
      </c>
      <c r="G8" s="24">
        <v>0</v>
      </c>
      <c r="H8" s="23">
        <v>0</v>
      </c>
      <c r="I8" s="24">
        <v>0</v>
      </c>
      <c r="J8" s="25">
        <f>B8+D8+F8+H8</f>
        <v>92</v>
      </c>
      <c r="K8" s="26">
        <f>C8+E8+G8+I8</f>
        <v>14.899999999999</v>
      </c>
      <c r="L8" s="25">
        <v>122</v>
      </c>
      <c r="M8" s="26">
        <v>21.1</v>
      </c>
      <c r="N8" s="69">
        <f>J8-L8</f>
        <v>-30</v>
      </c>
      <c r="O8" s="29">
        <f>K8-M8</f>
        <v>-6.2000000000010012</v>
      </c>
      <c r="P8" s="30">
        <f>N8/L8</f>
        <v>-0.24590163934426229</v>
      </c>
      <c r="Q8" s="30">
        <f>O8/M8</f>
        <v>-0.29383886255928915</v>
      </c>
    </row>
    <row r="9" spans="1:21">
      <c r="A9" s="22" t="s">
        <v>32</v>
      </c>
      <c r="B9" s="23">
        <v>0</v>
      </c>
      <c r="C9" s="24">
        <v>0.5</v>
      </c>
      <c r="D9" s="23">
        <v>0</v>
      </c>
      <c r="E9" s="24">
        <v>0</v>
      </c>
      <c r="F9" s="23">
        <v>0</v>
      </c>
      <c r="G9" s="24">
        <v>0</v>
      </c>
      <c r="H9" s="23">
        <v>0</v>
      </c>
      <c r="I9" s="24">
        <v>0</v>
      </c>
      <c r="J9" s="25">
        <f t="shared" si="0"/>
        <v>0</v>
      </c>
      <c r="K9" s="26">
        <f t="shared" si="0"/>
        <v>0.5</v>
      </c>
      <c r="L9" s="25">
        <v>5</v>
      </c>
      <c r="M9" s="26">
        <v>0.86666666666600001</v>
      </c>
      <c r="N9" s="69">
        <f t="shared" ref="N9:O11" si="3">J9-L9</f>
        <v>-5</v>
      </c>
      <c r="O9" s="29">
        <f t="shared" si="3"/>
        <v>-0.36666666666600001</v>
      </c>
      <c r="P9" s="30">
        <v>0</v>
      </c>
      <c r="Q9" s="30">
        <f>O9/M9</f>
        <v>-0.42307692307647932</v>
      </c>
    </row>
    <row r="10" spans="1:21">
      <c r="A10" s="22" t="s">
        <v>42</v>
      </c>
      <c r="B10" s="23">
        <v>0</v>
      </c>
      <c r="C10" s="24">
        <v>0</v>
      </c>
      <c r="D10" s="23">
        <v>0</v>
      </c>
      <c r="E10" s="24">
        <v>0</v>
      </c>
      <c r="F10" s="23">
        <v>0</v>
      </c>
      <c r="G10" s="24">
        <v>0</v>
      </c>
      <c r="H10" s="23">
        <v>0</v>
      </c>
      <c r="I10" s="24">
        <v>0</v>
      </c>
      <c r="J10" s="25">
        <f t="shared" si="0"/>
        <v>0</v>
      </c>
      <c r="K10" s="31">
        <f t="shared" si="0"/>
        <v>0</v>
      </c>
      <c r="L10" s="32">
        <v>0</v>
      </c>
      <c r="M10" s="31">
        <v>0</v>
      </c>
      <c r="N10" s="69">
        <f t="shared" si="3"/>
        <v>0</v>
      </c>
      <c r="O10" s="29">
        <f t="shared" si="3"/>
        <v>0</v>
      </c>
      <c r="P10" s="30">
        <v>0</v>
      </c>
      <c r="Q10" s="30">
        <v>0</v>
      </c>
    </row>
    <row r="11" spans="1:21">
      <c r="A11" s="22" t="s">
        <v>31</v>
      </c>
      <c r="B11" s="23">
        <v>0</v>
      </c>
      <c r="C11" s="24">
        <v>0</v>
      </c>
      <c r="D11" s="23">
        <v>0</v>
      </c>
      <c r="E11" s="24">
        <v>0</v>
      </c>
      <c r="F11" s="23">
        <v>0</v>
      </c>
      <c r="G11" s="24">
        <v>0</v>
      </c>
      <c r="H11" s="23">
        <v>0</v>
      </c>
      <c r="I11" s="24">
        <v>0</v>
      </c>
      <c r="J11" s="25">
        <f t="shared" si="0"/>
        <v>0</v>
      </c>
      <c r="K11" s="26">
        <f t="shared" si="0"/>
        <v>0</v>
      </c>
      <c r="L11" s="25">
        <v>34</v>
      </c>
      <c r="M11" s="26">
        <v>6.3666666666660001</v>
      </c>
      <c r="N11" s="69">
        <f t="shared" si="3"/>
        <v>-34</v>
      </c>
      <c r="O11" s="29">
        <f t="shared" si="3"/>
        <v>-6.3666666666660001</v>
      </c>
      <c r="P11" s="30">
        <f>N11/L11</f>
        <v>-1</v>
      </c>
      <c r="Q11" s="30">
        <f>O11/M11</f>
        <v>-1</v>
      </c>
    </row>
    <row r="12" spans="1:21">
      <c r="A12" s="22" t="s">
        <v>29</v>
      </c>
      <c r="B12" s="23">
        <v>53</v>
      </c>
      <c r="C12" s="24">
        <v>13.033333333332999</v>
      </c>
      <c r="D12" s="23">
        <v>13</v>
      </c>
      <c r="E12" s="24">
        <v>2.7</v>
      </c>
      <c r="F12" s="23">
        <v>0</v>
      </c>
      <c r="G12" s="24">
        <v>0</v>
      </c>
      <c r="H12" s="23">
        <v>0</v>
      </c>
      <c r="I12" s="24">
        <v>0</v>
      </c>
      <c r="J12" s="25">
        <f t="shared" ref="J12:J13" si="4">B12+D12+F12+H12</f>
        <v>66</v>
      </c>
      <c r="K12" s="26">
        <f t="shared" ref="K12" si="5">C12+E12+G12+I12</f>
        <v>15.733333333333</v>
      </c>
      <c r="L12" s="25">
        <v>55</v>
      </c>
      <c r="M12" s="26">
        <v>12.2</v>
      </c>
      <c r="N12" s="69">
        <f t="shared" si="1"/>
        <v>11</v>
      </c>
      <c r="O12" s="29">
        <f t="shared" si="1"/>
        <v>3.533333333333001</v>
      </c>
      <c r="P12" s="30">
        <f t="shared" si="2"/>
        <v>0.2</v>
      </c>
      <c r="Q12" s="30">
        <f t="shared" si="2"/>
        <v>0.2896174863387706</v>
      </c>
    </row>
    <row r="13" spans="1:21" s="67" customFormat="1">
      <c r="A13" s="22" t="s">
        <v>46</v>
      </c>
      <c r="B13" s="23">
        <v>0</v>
      </c>
      <c r="C13" s="24">
        <v>0</v>
      </c>
      <c r="D13" s="23">
        <v>0</v>
      </c>
      <c r="E13" s="24">
        <v>0</v>
      </c>
      <c r="F13" s="23">
        <v>0</v>
      </c>
      <c r="G13" s="24">
        <v>0</v>
      </c>
      <c r="H13" s="23">
        <v>0</v>
      </c>
      <c r="I13" s="24">
        <v>0</v>
      </c>
      <c r="J13" s="25">
        <f t="shared" si="4"/>
        <v>0</v>
      </c>
      <c r="K13" s="26">
        <f>C13+E13+G13+I13</f>
        <v>0</v>
      </c>
      <c r="L13" s="25">
        <v>14</v>
      </c>
      <c r="M13" s="26">
        <v>3.7333333333329999</v>
      </c>
      <c r="N13" s="69">
        <f t="shared" si="1"/>
        <v>-14</v>
      </c>
      <c r="O13" s="29">
        <f t="shared" si="1"/>
        <v>-3.7333333333329999</v>
      </c>
      <c r="P13" s="30">
        <v>0</v>
      </c>
      <c r="Q13" s="30">
        <v>0</v>
      </c>
      <c r="U13" s="88"/>
    </row>
    <row r="14" spans="1:21">
      <c r="A14" s="33" t="s">
        <v>12</v>
      </c>
      <c r="B14" s="34">
        <f t="shared" ref="B14:M14" si="6">SUM(B7:B13)</f>
        <v>229</v>
      </c>
      <c r="C14" s="35">
        <f t="shared" si="6"/>
        <v>46.966666666665994</v>
      </c>
      <c r="D14" s="34">
        <f t="shared" si="6"/>
        <v>47</v>
      </c>
      <c r="E14" s="35">
        <f>SUM(E7:E13)</f>
        <v>7.9999999999990008</v>
      </c>
      <c r="F14" s="34">
        <f t="shared" si="6"/>
        <v>0</v>
      </c>
      <c r="G14" s="35">
        <f t="shared" si="6"/>
        <v>0</v>
      </c>
      <c r="H14" s="34">
        <f t="shared" si="6"/>
        <v>1</v>
      </c>
      <c r="I14" s="35">
        <f t="shared" si="6"/>
        <v>0.33333333333300003</v>
      </c>
      <c r="J14" s="36">
        <f t="shared" si="6"/>
        <v>277</v>
      </c>
      <c r="K14" s="37">
        <f t="shared" si="6"/>
        <v>55.299999999998001</v>
      </c>
      <c r="L14" s="36">
        <f t="shared" si="6"/>
        <v>334</v>
      </c>
      <c r="M14" s="37">
        <f t="shared" si="6"/>
        <v>61.933333333330999</v>
      </c>
      <c r="N14" s="38">
        <f t="shared" si="1"/>
        <v>-57</v>
      </c>
      <c r="O14" s="39">
        <f t="shared" si="1"/>
        <v>-6.6333333333329989</v>
      </c>
      <c r="P14" s="40">
        <f>N14/L14</f>
        <v>-0.17065868263473055</v>
      </c>
      <c r="Q14" s="40">
        <f>O14/M14</f>
        <v>-0.10710441334768432</v>
      </c>
    </row>
    <row r="15" spans="1:21">
      <c r="A15" s="64">
        <v>44054</v>
      </c>
      <c r="B15" s="41"/>
      <c r="C15" s="42"/>
      <c r="K15" s="66"/>
      <c r="M15" s="65"/>
    </row>
    <row r="16" spans="1:21" ht="7.2" customHeight="1">
      <c r="A16" s="13" t="s">
        <v>48</v>
      </c>
      <c r="C16" s="43"/>
      <c r="M16" s="43"/>
    </row>
    <row r="17" spans="1:17">
      <c r="J17" s="44" t="s">
        <v>52</v>
      </c>
      <c r="K17" s="16"/>
    </row>
    <row r="18" spans="1:17" ht="33.75" customHeight="1">
      <c r="B18" s="71"/>
      <c r="E18" s="16"/>
      <c r="J18" s="97" t="s">
        <v>57</v>
      </c>
      <c r="K18" s="98"/>
      <c r="L18" s="97" t="s">
        <v>51</v>
      </c>
      <c r="M18" s="98"/>
      <c r="N18" s="102" t="s">
        <v>39</v>
      </c>
      <c r="O18" s="103"/>
      <c r="P18" s="99" t="s">
        <v>40</v>
      </c>
      <c r="Q18" s="99"/>
    </row>
    <row r="19" spans="1:17" ht="22.2" customHeight="1">
      <c r="J19" s="45" t="s">
        <v>10</v>
      </c>
      <c r="K19" s="45" t="s">
        <v>41</v>
      </c>
      <c r="L19" s="46" t="s">
        <v>10</v>
      </c>
      <c r="M19" s="46" t="s">
        <v>41</v>
      </c>
      <c r="N19" s="47" t="s">
        <v>10</v>
      </c>
      <c r="O19" s="47" t="s">
        <v>41</v>
      </c>
      <c r="P19" s="47" t="s">
        <v>10</v>
      </c>
      <c r="Q19" s="47" t="s">
        <v>41</v>
      </c>
    </row>
    <row r="20" spans="1:17">
      <c r="D20" s="48" t="s">
        <v>28</v>
      </c>
      <c r="E20" s="49"/>
      <c r="F20" s="49"/>
      <c r="G20" s="49"/>
      <c r="H20" s="49"/>
      <c r="I20" s="49"/>
      <c r="J20" s="50">
        <v>119</v>
      </c>
      <c r="K20" s="51">
        <v>24.166666666666</v>
      </c>
      <c r="L20" s="52">
        <v>104</v>
      </c>
      <c r="M20" s="51">
        <v>17.666666666666</v>
      </c>
      <c r="N20" s="70">
        <f t="shared" ref="N20:O27" si="7">J20-L20</f>
        <v>15</v>
      </c>
      <c r="O20" s="53">
        <f t="shared" si="7"/>
        <v>6.5</v>
      </c>
      <c r="P20" s="54">
        <f t="shared" ref="P20:Q26" si="8">N20/L20</f>
        <v>0.14423076923076922</v>
      </c>
      <c r="Q20" s="54">
        <f t="shared" si="8"/>
        <v>0.3679245283019007</v>
      </c>
    </row>
    <row r="21" spans="1:17">
      <c r="D21" s="48" t="s">
        <v>30</v>
      </c>
      <c r="E21" s="49"/>
      <c r="F21" s="49"/>
      <c r="G21" s="49"/>
      <c r="H21" s="49"/>
      <c r="I21" s="49"/>
      <c r="J21" s="50">
        <v>92</v>
      </c>
      <c r="K21" s="51">
        <v>14.899999999999</v>
      </c>
      <c r="L21" s="52">
        <v>122</v>
      </c>
      <c r="M21" s="51">
        <v>21.099999999999</v>
      </c>
      <c r="N21" s="70">
        <f>J21-L21</f>
        <v>-30</v>
      </c>
      <c r="O21" s="53">
        <f>K21-M21</f>
        <v>-6.1999999999999993</v>
      </c>
      <c r="P21" s="54">
        <f>N21/L21</f>
        <v>-0.24590163934426229</v>
      </c>
      <c r="Q21" s="54">
        <f>O21/M21</f>
        <v>-0.29383886255925562</v>
      </c>
    </row>
    <row r="22" spans="1:17">
      <c r="D22" s="48" t="s">
        <v>32</v>
      </c>
      <c r="E22" s="49"/>
      <c r="F22" s="49"/>
      <c r="G22" s="49"/>
      <c r="H22" s="49"/>
      <c r="I22" s="49"/>
      <c r="J22" s="50">
        <v>0</v>
      </c>
      <c r="K22" s="51">
        <v>0.5</v>
      </c>
      <c r="L22" s="52">
        <v>5</v>
      </c>
      <c r="M22" s="51">
        <v>0.86666666666600001</v>
      </c>
      <c r="N22" s="70">
        <f t="shared" ref="N22:O24" si="9">J22-L22</f>
        <v>-5</v>
      </c>
      <c r="O22" s="53">
        <f t="shared" si="9"/>
        <v>-0.36666666666600001</v>
      </c>
      <c r="P22" s="54">
        <v>0</v>
      </c>
      <c r="Q22" s="54">
        <f>O22/M22</f>
        <v>-0.42307692307647932</v>
      </c>
    </row>
    <row r="23" spans="1:17">
      <c r="D23" s="48" t="s">
        <v>42</v>
      </c>
      <c r="E23" s="49"/>
      <c r="F23" s="49"/>
      <c r="G23" s="49"/>
      <c r="H23" s="49"/>
      <c r="I23" s="49"/>
      <c r="J23" s="50">
        <v>0</v>
      </c>
      <c r="K23" s="51">
        <v>0</v>
      </c>
      <c r="L23" s="52">
        <v>0</v>
      </c>
      <c r="M23" s="51">
        <v>0</v>
      </c>
      <c r="N23" s="70">
        <f t="shared" si="9"/>
        <v>0</v>
      </c>
      <c r="O23" s="53">
        <f t="shared" si="9"/>
        <v>0</v>
      </c>
      <c r="P23" s="54">
        <v>0</v>
      </c>
      <c r="Q23" s="54">
        <v>0</v>
      </c>
    </row>
    <row r="24" spans="1:17">
      <c r="D24" s="48" t="s">
        <v>31</v>
      </c>
      <c r="E24" s="49"/>
      <c r="F24" s="49"/>
      <c r="G24" s="49"/>
      <c r="H24" s="49"/>
      <c r="I24" s="49"/>
      <c r="J24" s="50">
        <v>0</v>
      </c>
      <c r="K24" s="51">
        <v>0</v>
      </c>
      <c r="L24" s="52">
        <v>34</v>
      </c>
      <c r="M24" s="51">
        <v>6.3666666666660001</v>
      </c>
      <c r="N24" s="70">
        <f t="shared" si="9"/>
        <v>-34</v>
      </c>
      <c r="O24" s="53">
        <f t="shared" si="9"/>
        <v>-6.3666666666660001</v>
      </c>
      <c r="P24" s="54">
        <f>N24/L24</f>
        <v>-1</v>
      </c>
      <c r="Q24" s="54">
        <f>O24/M24</f>
        <v>-1</v>
      </c>
    </row>
    <row r="25" spans="1:17">
      <c r="A25" s="55" t="s">
        <v>43</v>
      </c>
      <c r="D25" s="48" t="s">
        <v>29</v>
      </c>
      <c r="E25" s="49"/>
      <c r="F25" s="49"/>
      <c r="G25" s="49"/>
      <c r="H25" s="49"/>
      <c r="I25" s="49"/>
      <c r="J25" s="50">
        <v>66</v>
      </c>
      <c r="K25" s="51">
        <v>15.733333333333</v>
      </c>
      <c r="L25" s="52">
        <v>54</v>
      </c>
      <c r="M25" s="51">
        <v>12.099999999999</v>
      </c>
      <c r="N25" s="70">
        <f t="shared" si="7"/>
        <v>12</v>
      </c>
      <c r="O25" s="53">
        <f t="shared" si="7"/>
        <v>3.6333333333340008</v>
      </c>
      <c r="P25" s="54">
        <f t="shared" si="8"/>
        <v>0.22222222222222221</v>
      </c>
      <c r="Q25" s="54">
        <f t="shared" si="8"/>
        <v>0.30027548209374388</v>
      </c>
    </row>
    <row r="26" spans="1:17" s="67" customFormat="1">
      <c r="A26" s="55" t="s">
        <v>44</v>
      </c>
      <c r="D26" s="48" t="s">
        <v>46</v>
      </c>
      <c r="E26" s="49"/>
      <c r="F26" s="49"/>
      <c r="G26" s="49"/>
      <c r="H26" s="49"/>
      <c r="I26" s="49"/>
      <c r="J26" s="50">
        <v>0</v>
      </c>
      <c r="K26" s="51">
        <v>0</v>
      </c>
      <c r="L26" s="52">
        <v>14</v>
      </c>
      <c r="M26" s="51">
        <v>3.7333333333329999</v>
      </c>
      <c r="N26" s="70">
        <f t="shared" si="7"/>
        <v>-14</v>
      </c>
      <c r="O26" s="53">
        <f t="shared" si="7"/>
        <v>-3.7333333333329999</v>
      </c>
      <c r="P26" s="54">
        <f t="shared" si="8"/>
        <v>-1</v>
      </c>
      <c r="Q26" s="54">
        <f t="shared" si="8"/>
        <v>-1</v>
      </c>
    </row>
    <row r="27" spans="1:17">
      <c r="A27" s="55" t="s">
        <v>47</v>
      </c>
      <c r="D27" s="48" t="s">
        <v>12</v>
      </c>
      <c r="E27" s="49"/>
      <c r="F27" s="49"/>
      <c r="G27" s="49"/>
      <c r="H27" s="49"/>
      <c r="I27" s="49"/>
      <c r="J27" s="56">
        <f>SUM(J20:J26)</f>
        <v>277</v>
      </c>
      <c r="K27" s="57">
        <f>SUM(K20:K26)</f>
        <v>55.299999999998001</v>
      </c>
      <c r="L27" s="56">
        <f>SUM(L20:L26)</f>
        <v>333</v>
      </c>
      <c r="M27" s="57">
        <f>SUM(M20:M26)</f>
        <v>61.833333333329001</v>
      </c>
      <c r="N27" s="58">
        <f t="shared" si="7"/>
        <v>-56</v>
      </c>
      <c r="O27" s="59">
        <f t="shared" si="7"/>
        <v>-6.5333333333310009</v>
      </c>
      <c r="P27" s="60">
        <f>N27/L27</f>
        <v>-0.16816816816816818</v>
      </c>
      <c r="Q27" s="60">
        <f>O27/M27</f>
        <v>-0.10566037735846025</v>
      </c>
    </row>
  </sheetData>
  <mergeCells count="14">
    <mergeCell ref="H5:I5"/>
    <mergeCell ref="A3:A4"/>
    <mergeCell ref="A5:A6"/>
    <mergeCell ref="B5:C5"/>
    <mergeCell ref="D5:E5"/>
    <mergeCell ref="F5:G5"/>
    <mergeCell ref="P5:Q5"/>
    <mergeCell ref="L18:M18"/>
    <mergeCell ref="P18:Q18"/>
    <mergeCell ref="J5:K5"/>
    <mergeCell ref="L5:M5"/>
    <mergeCell ref="N5:O5"/>
    <mergeCell ref="N18:O18"/>
    <mergeCell ref="J18:K18"/>
  </mergeCells>
  <pageMargins left="0.35" right="0.23" top="0.22" bottom="0.2" header="0.2" footer="0.2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ODS Countable</vt:lpstr>
      <vt:lpstr>Traditional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2020-05-13T19:19:50Z</cp:lastPrinted>
  <dcterms:created xsi:type="dcterms:W3CDTF">2015-12-11T15:22:17Z</dcterms:created>
  <dcterms:modified xsi:type="dcterms:W3CDTF">2020-08-11T16:28:48Z</dcterms:modified>
</cp:coreProperties>
</file>