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00012832\AppData\Local\Microsoft\Windows\INetCache\Content.Outlook\VSX5VU18\"/>
    </mc:Choice>
  </mc:AlternateContent>
  <xr:revisionPtr revIDLastSave="0" documentId="13_ncr:1_{2688E902-BE16-4C9D-BE48-9E7C4BC05F9A}" xr6:coauthVersionLast="36" xr6:coauthVersionMax="36" xr10:uidLastSave="{00000000-0000-0000-0000-000000000000}"/>
  <bookViews>
    <workbookView xWindow="0" yWindow="0" windowWidth="17436" windowHeight="5556" activeTab="1" xr2:uid="{00000000-000D-0000-FFFF-FFFF00000000}"/>
  </bookViews>
  <sheets>
    <sheet name="ODS Countable" sheetId="1" r:id="rId1"/>
    <sheet name="Traditional" sheetId="3" r:id="rId2"/>
    <sheet name="Hybrid Enrollment" sheetId="4" r:id="rId3"/>
  </sheets>
  <calcPr calcId="191029"/>
  <webPublishing codePage="1252"/>
</workbook>
</file>

<file path=xl/calcChain.xml><?xml version="1.0" encoding="utf-8"?>
<calcChain xmlns="http://schemas.openxmlformats.org/spreadsheetml/2006/main">
  <c r="F7" i="3" l="1"/>
  <c r="G7" i="3"/>
  <c r="F8" i="3"/>
  <c r="G8" i="3"/>
  <c r="F9" i="3"/>
  <c r="G9" i="3"/>
  <c r="F10" i="3"/>
  <c r="G10" i="3"/>
  <c r="F11" i="3"/>
  <c r="G11" i="3"/>
  <c r="F12" i="3"/>
  <c r="G12" i="3"/>
  <c r="F13" i="3" l="1"/>
  <c r="G13" i="3"/>
  <c r="I13" i="3" l="1"/>
  <c r="H13" i="3"/>
  <c r="C13" i="3" l="1"/>
  <c r="Q24" i="3" l="1"/>
  <c r="S24" i="3" s="1"/>
  <c r="P24" i="3"/>
  <c r="R24" i="3" s="1"/>
  <c r="Q23" i="3"/>
  <c r="S23" i="3" s="1"/>
  <c r="P23" i="3"/>
  <c r="R23" i="3" s="1"/>
  <c r="Q22" i="3"/>
  <c r="S22" i="3" s="1"/>
  <c r="P22" i="3"/>
  <c r="R22" i="3" s="1"/>
  <c r="Q21" i="3"/>
  <c r="S21" i="3" s="1"/>
  <c r="P21" i="3"/>
  <c r="R21" i="3" s="1"/>
  <c r="Q20" i="3"/>
  <c r="S20" i="3" s="1"/>
  <c r="P20" i="3"/>
  <c r="R20" i="3" s="1"/>
  <c r="Q19" i="3"/>
  <c r="S19" i="3" s="1"/>
  <c r="P19" i="3"/>
  <c r="R19" i="3" s="1"/>
  <c r="P7" i="3" l="1"/>
  <c r="R7" i="3" s="1"/>
  <c r="P8" i="3"/>
  <c r="R8" i="3" s="1"/>
  <c r="P9" i="3"/>
  <c r="R9" i="3" s="1"/>
  <c r="P10" i="3"/>
  <c r="R10" i="3" s="1"/>
  <c r="P11" i="3"/>
  <c r="R11" i="3" s="1"/>
  <c r="P12" i="3"/>
  <c r="R12" i="3" s="1"/>
  <c r="D23" i="1" l="1"/>
  <c r="F23" i="1"/>
  <c r="H23" i="1"/>
  <c r="J23" i="1"/>
  <c r="L23" i="1"/>
  <c r="N23" i="1"/>
  <c r="Q7" i="3" l="1"/>
  <c r="S7" i="3" s="1"/>
  <c r="Q11" i="3"/>
  <c r="S11" i="3" s="1"/>
  <c r="Q8" i="3"/>
  <c r="S8" i="3" s="1"/>
  <c r="Q12" i="3"/>
  <c r="S12" i="3" s="1"/>
  <c r="Q9" i="3"/>
  <c r="S9" i="3" s="1"/>
  <c r="Q10" i="3"/>
  <c r="S10" i="3" s="1"/>
  <c r="K24" i="3" l="1"/>
  <c r="M24" i="3" s="1"/>
  <c r="J24" i="3"/>
  <c r="L24" i="3" s="1"/>
  <c r="J12" i="3" l="1"/>
  <c r="L12" i="3" s="1"/>
  <c r="K12" i="3"/>
  <c r="M12" i="3" s="1"/>
  <c r="G25" i="3" l="1"/>
  <c r="Q25" i="3" s="1"/>
  <c r="S25" i="3" s="1"/>
  <c r="F25" i="3"/>
  <c r="P25" i="3" s="1"/>
  <c r="R25" i="3" s="1"/>
  <c r="K22" i="3"/>
  <c r="M22" i="3" s="1"/>
  <c r="J22" i="3"/>
  <c r="L22" i="3" s="1"/>
  <c r="K21" i="3"/>
  <c r="M21" i="3" s="1"/>
  <c r="J21" i="3"/>
  <c r="L21" i="3" s="1"/>
  <c r="K20" i="3"/>
  <c r="M20" i="3" s="1"/>
  <c r="J20" i="3"/>
  <c r="L20" i="3" s="1"/>
  <c r="K23" i="3"/>
  <c r="M23" i="3" s="1"/>
  <c r="J23" i="3"/>
  <c r="L23" i="3" s="1"/>
  <c r="K19" i="3"/>
  <c r="M19" i="3" s="1"/>
  <c r="J19" i="3"/>
  <c r="L19" i="3" s="1"/>
  <c r="E13" i="3"/>
  <c r="D13" i="3"/>
  <c r="K10" i="3"/>
  <c r="M10" i="3" s="1"/>
  <c r="J10" i="3"/>
  <c r="L10" i="3" s="1"/>
  <c r="K9" i="3"/>
  <c r="M9" i="3" s="1"/>
  <c r="J9" i="3"/>
  <c r="L9" i="3" s="1"/>
  <c r="J8" i="3"/>
  <c r="L8" i="3" s="1"/>
  <c r="J11" i="3"/>
  <c r="L11" i="3" s="1"/>
  <c r="K7" i="3"/>
  <c r="M7" i="3" s="1"/>
  <c r="J7" i="3"/>
  <c r="L7" i="3" s="1"/>
  <c r="J25" i="3" l="1"/>
  <c r="L25" i="3" s="1"/>
  <c r="K25" i="3"/>
  <c r="M25" i="3" s="1"/>
  <c r="K11" i="3"/>
  <c r="M11" i="3" s="1"/>
  <c r="K8" i="3"/>
  <c r="M8" i="3" s="1"/>
  <c r="Q13" i="3"/>
  <c r="S13" i="3" s="1"/>
  <c r="J13" i="3" l="1"/>
  <c r="L13" i="3" s="1"/>
  <c r="P13" i="3"/>
  <c r="R13" i="3" s="1"/>
  <c r="K13" i="3"/>
  <c r="M13" i="3" s="1"/>
</calcChain>
</file>

<file path=xl/sharedStrings.xml><?xml version="1.0" encoding="utf-8"?>
<sst xmlns="http://schemas.openxmlformats.org/spreadsheetml/2006/main" count="175" uniqueCount="74">
  <si>
    <t>Daily FTE and Head Counts</t>
  </si>
  <si>
    <t>Over-all Totals (Unduplicated)</t>
  </si>
  <si>
    <t>Resident</t>
  </si>
  <si>
    <t>Asset</t>
  </si>
  <si>
    <t>Non-Resident</t>
  </si>
  <si>
    <t>Needs Residency Review</t>
  </si>
  <si>
    <t>Undeclared</t>
  </si>
  <si>
    <t>All Residencies</t>
  </si>
  <si>
    <t>College</t>
  </si>
  <si>
    <t>Head Count</t>
  </si>
  <si>
    <t>FTE</t>
  </si>
  <si>
    <t>TSJC</t>
  </si>
  <si>
    <t>Online Totals</t>
  </si>
  <si>
    <t>Campus</t>
  </si>
  <si>
    <t>CCCOnline</t>
  </si>
  <si>
    <t>Totals By Campus</t>
  </si>
  <si>
    <t>Description</t>
  </si>
  <si>
    <t>TAC</t>
  </si>
  <si>
    <t>TCN</t>
  </si>
  <si>
    <t>TMC</t>
  </si>
  <si>
    <t>TZY</t>
  </si>
  <si>
    <t>TZZ</t>
  </si>
  <si>
    <t>TOTAL</t>
  </si>
  <si>
    <t>Term:</t>
  </si>
  <si>
    <t>Institution:</t>
  </si>
  <si>
    <t>FTE by Residency by Campus</t>
  </si>
  <si>
    <t>Year-Over-Year FTE Comparison</t>
  </si>
  <si>
    <t>R - Resident</t>
  </si>
  <si>
    <t>N - Non-Resident</t>
  </si>
  <si>
    <t>FTE (Annl)</t>
  </si>
  <si>
    <t>From COGNOS ODS</t>
  </si>
  <si>
    <t>Prepared by:</t>
  </si>
  <si>
    <t>TPR</t>
  </si>
  <si>
    <t>Annette Lujan</t>
  </si>
  <si>
    <t>202220 Fall 2020</t>
  </si>
  <si>
    <t>Hybrid Spring 202130</t>
  </si>
  <si>
    <t>Spring 202130</t>
  </si>
  <si>
    <t>TAC Hybrid Sections Offered</t>
  </si>
  <si>
    <t>TMC Hybrid Sections Offered</t>
  </si>
  <si>
    <t>Hybrid Fall 202220</t>
  </si>
  <si>
    <t>Fall 202220</t>
  </si>
  <si>
    <t>202120 All Residencies 29JAN2021</t>
  </si>
  <si>
    <t>Hybrid Fall 202120</t>
  </si>
  <si>
    <t>Fall 202120</t>
  </si>
  <si>
    <t>First day of class current Fall 202220 - Aug 16, 2021</t>
  </si>
  <si>
    <t>First day of class prior Fall 202120 - Aug 17, 2020</t>
  </si>
  <si>
    <t>TAC Alamosa Campus</t>
  </si>
  <si>
    <t>TMC Trinidad Campus</t>
  </si>
  <si>
    <t>TZY Alamosa Misc Campus</t>
  </si>
  <si>
    <t>TZZ Trinidad Misc Campus</t>
  </si>
  <si>
    <t>TCN CCCOnline</t>
  </si>
  <si>
    <t>TPR Prison Campus</t>
  </si>
  <si>
    <t>202020 All Residencies 28JAN2020</t>
  </si>
  <si>
    <t>% Difference Fall 2021 to Fall 2020</t>
  </si>
  <si>
    <t>% Difference Fall 2021 to Fall 2019</t>
  </si>
  <si>
    <t>Head Count and FTE for Hybrid Courses:  Previous 3 Terms</t>
  </si>
  <si>
    <t>Number of Sections offered as Hybrid</t>
  </si>
  <si>
    <t>Difference Fall 2021 to Fall 2020</t>
  </si>
  <si>
    <t>Difference Fall 2021 to Fall 2019</t>
  </si>
  <si>
    <t>TSC Alamosa Campus</t>
  </si>
  <si>
    <t>TSC Trinidad Campus</t>
  </si>
  <si>
    <t>TSC Alamosa Misc Campus</t>
  </si>
  <si>
    <t>TSC Trinidad Misc Campus</t>
  </si>
  <si>
    <t>TSC CCCOnline</t>
  </si>
  <si>
    <t>TSC Prison Campus</t>
  </si>
  <si>
    <t>TSC-Trinidad State College</t>
  </si>
  <si>
    <t>TSC</t>
  </si>
  <si>
    <t xml:space="preserve">TSC Fall 202220  Countable FTE </t>
  </si>
  <si>
    <t xml:space="preserve"> TSC - FALL 202220 Hybrid Course Enrollment </t>
  </si>
  <si>
    <r>
      <t xml:space="preserve">Comparison of </t>
    </r>
    <r>
      <rPr>
        <b/>
        <sz val="9"/>
        <rFont val="Arial"/>
        <family val="2"/>
      </rPr>
      <t xml:space="preserve">Current </t>
    </r>
    <r>
      <rPr>
        <sz val="9"/>
        <rFont val="Arial"/>
        <family val="2"/>
      </rPr>
      <t>FTE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to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 xml:space="preserve"> FTE, Fall Year-Over-Year</t>
    </r>
  </si>
  <si>
    <t>202220 All Residencies 08NOV21</t>
  </si>
  <si>
    <t>202120 All Residencies 09NOV20</t>
  </si>
  <si>
    <t>202020 All Residencies 11NOV19</t>
  </si>
  <si>
    <t>11/08/2021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</si>
</sst>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\ d\,\ yyyy"/>
    <numFmt numFmtId="165" formatCode="#,##0.0"/>
    <numFmt numFmtId="166" formatCode="0.0%"/>
    <numFmt numFmtId="167" formatCode="mmm\ d\,\ yyyy;@"/>
    <numFmt numFmtId="168" formatCode="h\:mm\:ss\ AM/PM;@"/>
    <numFmt numFmtId="169" formatCode="#,##0.000"/>
  </numFmts>
  <fonts count="44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u/>
      <sz val="14"/>
      <color theme="1"/>
      <name val="Andale WT"/>
      <family val="2"/>
    </font>
    <font>
      <b/>
      <sz val="8"/>
      <color rgb="FF333333"/>
      <name val="Andale WT"/>
      <family val="2"/>
    </font>
    <font>
      <sz val="8"/>
      <color rgb="FF333333"/>
      <name val="Andale WT"/>
      <family val="2"/>
    </font>
    <font>
      <b/>
      <sz val="8"/>
      <color rgb="FF454545"/>
      <name val="Andale WT"/>
      <family val="2"/>
    </font>
    <font>
      <u/>
      <sz val="8"/>
      <color rgb="FF0000FF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  <font>
      <sz val="8"/>
      <color theme="1"/>
      <name val="Andale WT"/>
      <family val="2"/>
    </font>
    <font>
      <sz val="10"/>
      <color rgb="FF000000"/>
      <name val="Tahoma"/>
      <family val="2"/>
    </font>
    <font>
      <b/>
      <u/>
      <sz val="16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b/>
      <sz val="8"/>
      <name val="Andale WT"/>
    </font>
    <font>
      <b/>
      <sz val="8"/>
      <color indexed="8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name val="Andale WT"/>
    </font>
    <font>
      <sz val="8"/>
      <color theme="1"/>
      <name val="Andale WT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theme="1"/>
      <name val="Andale WT"/>
      <family val="2"/>
    </font>
    <font>
      <sz val="8"/>
      <name val="Andale WT"/>
      <family val="2"/>
    </font>
    <font>
      <b/>
      <sz val="10"/>
      <name val="Andale WT"/>
      <family val="2"/>
    </font>
    <font>
      <sz val="10"/>
      <color rgb="FF0070C0"/>
      <name val="Arial"/>
      <family val="2"/>
    </font>
    <font>
      <sz val="9"/>
      <name val="Tahoma"/>
      <family val="2"/>
    </font>
    <font>
      <b/>
      <sz val="9"/>
      <color rgb="FF454545"/>
      <name val="Andale WT"/>
    </font>
    <font>
      <b/>
      <sz val="12"/>
      <color theme="8" tint="-0.499984740745262"/>
      <name val="Tahoma"/>
      <family val="2"/>
    </font>
    <font>
      <sz val="10"/>
      <color rgb="FF7030A0"/>
      <name val="Andale WT"/>
      <family val="2"/>
    </font>
    <font>
      <sz val="10"/>
      <color rgb="FFFF0000"/>
      <name val="Tahoma"/>
      <family val="2"/>
    </font>
    <font>
      <sz val="10"/>
      <color rgb="FF7030A0"/>
      <name val="Tahoma"/>
      <family val="2"/>
    </font>
    <font>
      <b/>
      <sz val="8"/>
      <color rgb="FF7030A0"/>
      <name val="Arial"/>
      <family val="2"/>
    </font>
    <font>
      <sz val="8"/>
      <color rgb="FF7030A0"/>
      <name val="Andale WT"/>
      <family val="2"/>
    </font>
    <font>
      <sz val="10"/>
      <color rgb="FF7030A0"/>
      <name val="Arial"/>
      <family val="2"/>
    </font>
    <font>
      <b/>
      <sz val="10"/>
      <name val="Andale WT"/>
    </font>
  </fonts>
  <fills count="11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DFDFDF"/>
        <bgColor indexed="64"/>
      </patternFill>
    </fill>
    <fill>
      <patternFill patternType="solid">
        <fgColor rgb="FFBFD2E2"/>
      </patternFill>
    </fill>
    <fill>
      <patternFill patternType="solid">
        <fgColor rgb="FFFFFF99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FFF3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7E5E5"/>
        <bgColor indexed="64"/>
      </patternFill>
    </fill>
    <fill>
      <patternFill patternType="solid">
        <fgColor rgb="FFDAE6C0"/>
        <bgColor indexed="64"/>
      </patternFill>
    </fill>
  </fills>
  <borders count="30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 style="medium">
        <color rgb="FFE2E2E2"/>
      </top>
      <bottom/>
      <diagonal/>
    </border>
    <border>
      <left/>
      <right style="thin">
        <color rgb="FF93B1CD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72A376"/>
      </left>
      <right style="thin">
        <color rgb="FF72A376"/>
      </right>
      <top style="thin">
        <color rgb="FF72A376"/>
      </top>
      <bottom style="thin">
        <color rgb="FF72A376"/>
      </bottom>
      <diagonal/>
    </border>
    <border>
      <left/>
      <right style="thin">
        <color rgb="FF72A376"/>
      </right>
      <top style="thin">
        <color rgb="FF72A376"/>
      </top>
      <bottom style="thin">
        <color rgb="FF72A376"/>
      </bottom>
      <diagonal/>
    </border>
    <border>
      <left style="thin">
        <color rgb="FF72A376"/>
      </left>
      <right style="thin">
        <color rgb="FF72A376"/>
      </right>
      <top/>
      <bottom style="thin">
        <color rgb="FF72A376"/>
      </bottom>
      <diagonal/>
    </border>
    <border>
      <left style="thin">
        <color rgb="FF72A376"/>
      </left>
      <right/>
      <top style="thin">
        <color rgb="FF72A376"/>
      </top>
      <bottom style="thin">
        <color rgb="FF72A376"/>
      </bottom>
      <diagonal/>
    </border>
    <border>
      <left/>
      <right/>
      <top style="thin">
        <color rgb="FF72A376"/>
      </top>
      <bottom style="thin">
        <color rgb="FF72A376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B6B6B6"/>
      </left>
      <right style="medium">
        <color rgb="FFB6B6B6"/>
      </right>
      <top style="medium">
        <color rgb="FFB6B6B6"/>
      </top>
      <bottom style="medium">
        <color rgb="FFB6B6B6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B6B6B6"/>
      </bottom>
      <diagonal/>
    </border>
    <border>
      <left style="medium">
        <color rgb="FFB6B6B6"/>
      </left>
      <right/>
      <top style="medium">
        <color rgb="FFB6B6B6"/>
      </top>
      <bottom style="medium">
        <color rgb="FFB6B6B6"/>
      </bottom>
      <diagonal/>
    </border>
    <border>
      <left/>
      <right/>
      <top style="medium">
        <color rgb="FFB6B6B6"/>
      </top>
      <bottom style="medium">
        <color rgb="FFB6B6B6"/>
      </bottom>
      <diagonal/>
    </border>
    <border>
      <left/>
      <right style="medium">
        <color rgb="FFB6B6B6"/>
      </right>
      <top style="medium">
        <color rgb="FFB6B6B6"/>
      </top>
      <bottom style="medium">
        <color rgb="FFB6B6B6"/>
      </bottom>
      <diagonal/>
    </border>
  </borders>
  <cellStyleXfs count="5">
    <xf numFmtId="0" fontId="0" fillId="0" borderId="0"/>
    <xf numFmtId="9" fontId="15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0" fillId="2" borderId="3" xfId="0" applyFill="1" applyBorder="1"/>
    <xf numFmtId="0" fontId="7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0" fillId="0" borderId="0" xfId="0" applyAlignment="1"/>
    <xf numFmtId="3" fontId="4" fillId="0" borderId="0" xfId="0" applyNumberFormat="1" applyFont="1" applyAlignment="1">
      <alignment vertical="center"/>
    </xf>
    <xf numFmtId="19" fontId="12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top"/>
    </xf>
    <xf numFmtId="0" fontId="14" fillId="0" borderId="0" xfId="0" applyFont="1" applyFill="1" applyAlignment="1"/>
    <xf numFmtId="0" fontId="15" fillId="0" borderId="0" xfId="0" applyFont="1" applyAlignment="1">
      <alignment vertical="top"/>
    </xf>
    <xf numFmtId="0" fontId="16" fillId="0" borderId="0" xfId="0" applyFont="1" applyFill="1" applyAlignment="1">
      <alignment vertical="top"/>
    </xf>
    <xf numFmtId="0" fontId="18" fillId="0" borderId="0" xfId="0" applyFont="1" applyFill="1" applyBorder="1" applyAlignment="1"/>
    <xf numFmtId="0" fontId="19" fillId="0" borderId="0" xfId="0" applyFont="1" applyAlignment="1">
      <alignment vertical="top"/>
    </xf>
    <xf numFmtId="0" fontId="18" fillId="0" borderId="0" xfId="0" applyFont="1" applyAlignment="1"/>
    <xf numFmtId="49" fontId="23" fillId="3" borderId="7" xfId="0" applyNumberFormat="1" applyFont="1" applyFill="1" applyBorder="1" applyAlignment="1">
      <alignment vertical="top" wrapText="1"/>
    </xf>
    <xf numFmtId="49" fontId="24" fillId="6" borderId="7" xfId="0" applyNumberFormat="1" applyFont="1" applyFill="1" applyBorder="1" applyAlignment="1">
      <alignment vertical="top" wrapText="1"/>
    </xf>
    <xf numFmtId="49" fontId="22" fillId="5" borderId="9" xfId="0" applyNumberFormat="1" applyFont="1" applyFill="1" applyBorder="1" applyAlignment="1">
      <alignment vertical="top" wrapText="1"/>
    </xf>
    <xf numFmtId="49" fontId="22" fillId="5" borderId="7" xfId="0" applyNumberFormat="1" applyFont="1" applyFill="1" applyBorder="1" applyAlignment="1">
      <alignment vertical="top" wrapText="1"/>
    </xf>
    <xf numFmtId="49" fontId="20" fillId="6" borderId="11" xfId="0" applyNumberFormat="1" applyFont="1" applyFill="1" applyBorder="1" applyAlignment="1">
      <alignment vertical="top"/>
    </xf>
    <xf numFmtId="3" fontId="20" fillId="0" borderId="12" xfId="0" applyNumberFormat="1" applyFont="1" applyBorder="1" applyAlignment="1">
      <alignment horizontal="right" vertical="top"/>
    </xf>
    <xf numFmtId="4" fontId="20" fillId="0" borderId="12" xfId="0" applyNumberFormat="1" applyFont="1" applyBorder="1" applyAlignment="1">
      <alignment horizontal="right" vertical="top"/>
    </xf>
    <xf numFmtId="3" fontId="25" fillId="0" borderId="7" xfId="0" applyNumberFormat="1" applyFont="1" applyBorder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165" fontId="22" fillId="5" borderId="14" xfId="0" applyNumberFormat="1" applyFont="1" applyFill="1" applyBorder="1" applyAlignment="1">
      <alignment horizontal="right" vertical="top"/>
    </xf>
    <xf numFmtId="9" fontId="22" fillId="5" borderId="14" xfId="1" applyFont="1" applyFill="1" applyBorder="1" applyAlignment="1">
      <alignment horizontal="right" vertical="top"/>
    </xf>
    <xf numFmtId="165" fontId="22" fillId="5" borderId="7" xfId="0" applyNumberFormat="1" applyFont="1" applyFill="1" applyBorder="1" applyAlignment="1">
      <alignment horizontal="right" vertical="top"/>
    </xf>
    <xf numFmtId="9" fontId="22" fillId="5" borderId="7" xfId="1" applyFont="1" applyFill="1" applyBorder="1" applyAlignment="1">
      <alignment horizontal="right" vertical="top"/>
    </xf>
    <xf numFmtId="4" fontId="26" fillId="0" borderId="15" xfId="0" applyNumberFormat="1" applyFont="1" applyBorder="1" applyAlignment="1">
      <alignment horizontal="right" vertical="top"/>
    </xf>
    <xf numFmtId="3" fontId="25" fillId="0" borderId="15" xfId="0" applyNumberFormat="1" applyFont="1" applyBorder="1" applyAlignment="1">
      <alignment horizontal="right" vertical="top"/>
    </xf>
    <xf numFmtId="49" fontId="23" fillId="3" borderId="11" xfId="0" applyNumberFormat="1" applyFont="1" applyFill="1" applyBorder="1" applyAlignment="1">
      <alignment vertical="top" wrapText="1"/>
    </xf>
    <xf numFmtId="3" fontId="23" fillId="3" borderId="16" xfId="0" applyNumberFormat="1" applyFont="1" applyFill="1" applyBorder="1" applyAlignment="1">
      <alignment horizontal="right" vertical="top"/>
    </xf>
    <xf numFmtId="4" fontId="23" fillId="3" borderId="16" xfId="0" applyNumberFormat="1" applyFont="1" applyFill="1" applyBorder="1" applyAlignment="1">
      <alignment horizontal="right" vertical="top"/>
    </xf>
    <xf numFmtId="1" fontId="27" fillId="6" borderId="7" xfId="0" applyNumberFormat="1" applyFont="1" applyFill="1" applyBorder="1" applyAlignment="1">
      <alignment vertical="top" wrapText="1"/>
    </xf>
    <xf numFmtId="2" fontId="27" fillId="6" borderId="7" xfId="0" applyNumberFormat="1" applyFont="1" applyFill="1" applyBorder="1" applyAlignment="1">
      <alignment vertical="top" wrapText="1"/>
    </xf>
    <xf numFmtId="3" fontId="22" fillId="7" borderId="9" xfId="0" applyNumberFormat="1" applyFont="1" applyFill="1" applyBorder="1" applyAlignment="1">
      <alignment horizontal="right" vertical="top" wrapText="1"/>
    </xf>
    <xf numFmtId="165" fontId="22" fillId="7" borderId="7" xfId="0" applyNumberFormat="1" applyFont="1" applyFill="1" applyBorder="1" applyAlignment="1">
      <alignment horizontal="right" vertical="top" wrapText="1"/>
    </xf>
    <xf numFmtId="166" fontId="22" fillId="7" borderId="7" xfId="1" applyNumberFormat="1" applyFont="1" applyFill="1" applyBorder="1" applyAlignment="1">
      <alignment horizontal="right" vertical="top" wrapText="1"/>
    </xf>
    <xf numFmtId="49" fontId="13" fillId="0" borderId="0" xfId="0" applyNumberFormat="1" applyFont="1" applyAlignment="1">
      <alignment horizontal="center" vertical="top" wrapText="1"/>
    </xf>
    <xf numFmtId="168" fontId="13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49" fontId="22" fillId="5" borderId="17" xfId="0" applyNumberFormat="1" applyFont="1" applyFill="1" applyBorder="1" applyAlignment="1">
      <alignment vertical="top" wrapText="1"/>
    </xf>
    <xf numFmtId="3" fontId="25" fillId="0" borderId="17" xfId="0" applyNumberFormat="1" applyFont="1" applyBorder="1" applyAlignment="1">
      <alignment horizontal="right" vertical="top"/>
    </xf>
    <xf numFmtId="4" fontId="26" fillId="0" borderId="17" xfId="0" applyNumberFormat="1" applyFont="1" applyBorder="1" applyAlignment="1">
      <alignment horizontal="right" vertical="top"/>
    </xf>
    <xf numFmtId="3" fontId="26" fillId="0" borderId="17" xfId="0" applyNumberFormat="1" applyFont="1" applyBorder="1" applyAlignment="1">
      <alignment horizontal="right" vertical="top"/>
    </xf>
    <xf numFmtId="165" fontId="22" fillId="5" borderId="17" xfId="0" applyNumberFormat="1" applyFont="1" applyFill="1" applyBorder="1" applyAlignment="1">
      <alignment horizontal="right" vertical="top"/>
    </xf>
    <xf numFmtId="9" fontId="22" fillId="5" borderId="17" xfId="1" applyFont="1" applyFill="1" applyBorder="1" applyAlignment="1">
      <alignment horizontal="right" vertical="top"/>
    </xf>
    <xf numFmtId="0" fontId="18" fillId="0" borderId="0" xfId="0" applyFont="1" applyFill="1" applyBorder="1" applyAlignment="1">
      <alignment vertical="top"/>
    </xf>
    <xf numFmtId="3" fontId="22" fillId="7" borderId="17" xfId="0" applyNumberFormat="1" applyFont="1" applyFill="1" applyBorder="1" applyAlignment="1">
      <alignment horizontal="right" vertical="top" wrapText="1"/>
    </xf>
    <xf numFmtId="165" fontId="22" fillId="7" borderId="17" xfId="0" applyNumberFormat="1" applyFont="1" applyFill="1" applyBorder="1" applyAlignment="1">
      <alignment horizontal="right" vertical="top" wrapText="1"/>
    </xf>
    <xf numFmtId="166" fontId="22" fillId="7" borderId="17" xfId="1" applyNumberFormat="1" applyFont="1" applyFill="1" applyBorder="1" applyAlignment="1">
      <alignment horizontal="right" vertical="top" wrapText="1"/>
    </xf>
    <xf numFmtId="164" fontId="31" fillId="0" borderId="0" xfId="0" applyNumberFormat="1" applyFont="1" applyAlignment="1">
      <alignment vertical="center"/>
    </xf>
    <xf numFmtId="164" fontId="32" fillId="0" borderId="0" xfId="0" applyNumberFormat="1" applyFont="1" applyFill="1" applyAlignment="1">
      <alignment horizontal="right" vertical="center"/>
    </xf>
    <xf numFmtId="0" fontId="33" fillId="0" borderId="0" xfId="0" applyFont="1" applyAlignment="1">
      <alignment vertical="top"/>
    </xf>
    <xf numFmtId="167" fontId="34" fillId="0" borderId="0" xfId="0" applyNumberFormat="1" applyFont="1" applyAlignment="1">
      <alignment horizontal="left" vertical="top" wrapText="1"/>
    </xf>
    <xf numFmtId="2" fontId="2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3" fontId="22" fillId="5" borderId="13" xfId="0" applyNumberFormat="1" applyFont="1" applyFill="1" applyBorder="1" applyAlignment="1">
      <alignment horizontal="right" vertical="top"/>
    </xf>
    <xf numFmtId="3" fontId="22" fillId="5" borderId="9" xfId="0" applyNumberFormat="1" applyFont="1" applyFill="1" applyBorder="1" applyAlignment="1">
      <alignment horizontal="right" vertical="top"/>
    </xf>
    <xf numFmtId="3" fontId="22" fillId="5" borderId="17" xfId="0" applyNumberFormat="1" applyFont="1" applyFill="1" applyBorder="1" applyAlignment="1">
      <alignment horizontal="right" vertical="top"/>
    </xf>
    <xf numFmtId="0" fontId="15" fillId="0" borderId="0" xfId="0" applyFont="1" applyAlignment="1">
      <alignment vertical="top"/>
    </xf>
    <xf numFmtId="0" fontId="0" fillId="0" borderId="0" xfId="0"/>
    <xf numFmtId="0" fontId="0" fillId="0" borderId="0" xfId="0"/>
    <xf numFmtId="0" fontId="8" fillId="0" borderId="22" xfId="0" applyFont="1" applyBorder="1" applyAlignment="1">
      <alignment horizontal="center" vertical="top"/>
    </xf>
    <xf numFmtId="4" fontId="35" fillId="0" borderId="4" xfId="0" applyNumberFormat="1" applyFont="1" applyBorder="1" applyAlignment="1">
      <alignment horizontal="center" vertical="top"/>
    </xf>
    <xf numFmtId="3" fontId="0" fillId="0" borderId="0" xfId="0" applyNumberFormat="1"/>
    <xf numFmtId="4" fontId="0" fillId="0" borderId="0" xfId="0" applyNumberFormat="1"/>
    <xf numFmtId="49" fontId="17" fillId="0" borderId="0" xfId="0" applyNumberFormat="1" applyFont="1" applyAlignment="1">
      <alignment vertical="top"/>
    </xf>
    <xf numFmtId="0" fontId="16" fillId="0" borderId="0" xfId="0" applyFont="1"/>
    <xf numFmtId="0" fontId="16" fillId="0" borderId="0" xfId="0" applyFont="1" applyAlignment="1"/>
    <xf numFmtId="0" fontId="36" fillId="0" borderId="0" xfId="0" applyFont="1" applyAlignment="1"/>
    <xf numFmtId="0" fontId="37" fillId="0" borderId="0" xfId="0" applyFont="1" applyAlignment="1">
      <alignment vertical="center"/>
    </xf>
    <xf numFmtId="0" fontId="38" fillId="0" borderId="0" xfId="0" applyFont="1"/>
    <xf numFmtId="3" fontId="0" fillId="0" borderId="0" xfId="0" applyNumberFormat="1" applyAlignment="1"/>
    <xf numFmtId="4" fontId="10" fillId="0" borderId="4" xfId="0" applyNumberFormat="1" applyFont="1" applyFill="1" applyBorder="1" applyAlignment="1">
      <alignment horizontal="center" vertical="top"/>
    </xf>
    <xf numFmtId="3" fontId="9" fillId="0" borderId="4" xfId="0" applyNumberFormat="1" applyFont="1" applyFill="1" applyBorder="1" applyAlignment="1">
      <alignment horizontal="center" vertical="top"/>
    </xf>
    <xf numFmtId="4" fontId="0" fillId="0" borderId="0" xfId="0" applyNumberFormat="1" applyAlignment="1"/>
    <xf numFmtId="0" fontId="0" fillId="0" borderId="0" xfId="0" applyFill="1"/>
    <xf numFmtId="0" fontId="39" fillId="0" borderId="0" xfId="0" applyFont="1"/>
    <xf numFmtId="0" fontId="40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2" fillId="8" borderId="24" xfId="0" applyFont="1" applyFill="1" applyBorder="1" applyAlignment="1">
      <alignment horizontal="center" vertical="top" wrapText="1"/>
    </xf>
    <xf numFmtId="0" fontId="12" fillId="8" borderId="24" xfId="0" applyFont="1" applyFill="1" applyBorder="1" applyAlignment="1">
      <alignment horizontal="center" vertical="top"/>
    </xf>
    <xf numFmtId="0" fontId="12" fillId="2" borderId="24" xfId="0" applyFont="1" applyFill="1" applyBorder="1" applyAlignment="1">
      <alignment horizontal="center" vertical="top" wrapText="1"/>
    </xf>
    <xf numFmtId="0" fontId="12" fillId="2" borderId="24" xfId="0" applyFont="1" applyFill="1" applyBorder="1" applyAlignment="1">
      <alignment horizontal="center" vertical="top"/>
    </xf>
    <xf numFmtId="0" fontId="30" fillId="0" borderId="25" xfId="0" applyFont="1" applyBorder="1" applyAlignment="1">
      <alignment horizontal="center" vertical="top"/>
    </xf>
    <xf numFmtId="3" fontId="12" fillId="0" borderId="25" xfId="0" applyNumberFormat="1" applyFont="1" applyBorder="1" applyAlignment="1">
      <alignment horizontal="center" vertical="top"/>
    </xf>
    <xf numFmtId="4" fontId="12" fillId="0" borderId="25" xfId="0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3" fontId="10" fillId="0" borderId="0" xfId="0" applyNumberFormat="1" applyFont="1" applyBorder="1" applyAlignment="1">
      <alignment horizontal="center" vertical="top"/>
    </xf>
    <xf numFmtId="4" fontId="10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12" fillId="8" borderId="26" xfId="0" applyFont="1" applyFill="1" applyBorder="1" applyAlignment="1">
      <alignment horizontal="center" vertical="top" wrapText="1"/>
    </xf>
    <xf numFmtId="0" fontId="12" fillId="2" borderId="26" xfId="0" applyFont="1" applyFill="1" applyBorder="1" applyAlignment="1">
      <alignment horizontal="center" vertical="top" wrapText="1"/>
    </xf>
    <xf numFmtId="3" fontId="31" fillId="0" borderId="25" xfId="0" applyNumberFormat="1" applyFont="1" applyBorder="1" applyAlignment="1">
      <alignment horizontal="center" vertical="top"/>
    </xf>
    <xf numFmtId="4" fontId="31" fillId="0" borderId="25" xfId="0" applyNumberFormat="1" applyFont="1" applyBorder="1" applyAlignment="1">
      <alignment horizontal="center" vertical="top"/>
    </xf>
    <xf numFmtId="169" fontId="10" fillId="0" borderId="0" xfId="0" applyNumberFormat="1" applyFont="1" applyBorder="1" applyAlignment="1">
      <alignment horizontal="center" vertical="top"/>
    </xf>
    <xf numFmtId="4" fontId="41" fillId="0" borderId="0" xfId="0" applyNumberFormat="1" applyFont="1" applyBorder="1" applyAlignment="1">
      <alignment horizontal="center" vertical="top"/>
    </xf>
    <xf numFmtId="3" fontId="22" fillId="7" borderId="13" xfId="0" applyNumberFormat="1" applyFont="1" applyFill="1" applyBorder="1" applyAlignment="1">
      <alignment horizontal="right" vertical="top"/>
    </xf>
    <xf numFmtId="165" fontId="22" fillId="7" borderId="14" xfId="0" applyNumberFormat="1" applyFont="1" applyFill="1" applyBorder="1" applyAlignment="1">
      <alignment horizontal="right" vertical="top"/>
    </xf>
    <xf numFmtId="9" fontId="22" fillId="7" borderId="14" xfId="1" applyFont="1" applyFill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42" fillId="0" borderId="0" xfId="0" applyFont="1" applyAlignment="1">
      <alignment vertical="top"/>
    </xf>
    <xf numFmtId="166" fontId="22" fillId="5" borderId="14" xfId="1" applyNumberFormat="1" applyFont="1" applyFill="1" applyBorder="1" applyAlignment="1">
      <alignment horizontal="right" vertical="top"/>
    </xf>
    <xf numFmtId="49" fontId="24" fillId="10" borderId="19" xfId="0" applyNumberFormat="1" applyFont="1" applyFill="1" applyBorder="1" applyAlignment="1">
      <alignment vertical="top" wrapText="1"/>
    </xf>
    <xf numFmtId="49" fontId="22" fillId="10" borderId="19" xfId="0" applyNumberFormat="1" applyFont="1" applyFill="1" applyBorder="1" applyAlignment="1">
      <alignment vertical="top" wrapText="1"/>
    </xf>
    <xf numFmtId="49" fontId="20" fillId="10" borderId="20" xfId="0" applyNumberFormat="1" applyFont="1" applyFill="1" applyBorder="1" applyAlignment="1">
      <alignment horizontal="left" vertical="top"/>
    </xf>
    <xf numFmtId="49" fontId="20" fillId="10" borderId="21" xfId="0" applyNumberFormat="1" applyFont="1" applyFill="1" applyBorder="1" applyAlignment="1">
      <alignment horizontal="left" vertical="top"/>
    </xf>
    <xf numFmtId="3" fontId="30" fillId="10" borderId="17" xfId="0" applyNumberFormat="1" applyFont="1" applyFill="1" applyBorder="1" applyAlignment="1">
      <alignment horizontal="right" vertical="top"/>
    </xf>
    <xf numFmtId="4" fontId="30" fillId="10" borderId="17" xfId="0" applyNumberFormat="1" applyFont="1" applyFill="1" applyBorder="1" applyAlignment="1">
      <alignment horizontal="right" vertical="top"/>
    </xf>
    <xf numFmtId="164" fontId="4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top" wrapText="1"/>
    </xf>
    <xf numFmtId="0" fontId="21" fillId="4" borderId="9" xfId="0" applyFont="1" applyFill="1" applyBorder="1" applyAlignment="1">
      <alignment horizontal="center" vertical="top" wrapText="1"/>
    </xf>
    <xf numFmtId="49" fontId="22" fillId="5" borderId="8" xfId="0" applyNumberFormat="1" applyFont="1" applyFill="1" applyBorder="1" applyAlignment="1">
      <alignment horizontal="center" vertical="top" wrapText="1"/>
    </xf>
    <xf numFmtId="49" fontId="22" fillId="5" borderId="9" xfId="0" applyNumberFormat="1" applyFont="1" applyFill="1" applyBorder="1" applyAlignment="1">
      <alignment horizontal="center" vertical="top" wrapText="1"/>
    </xf>
    <xf numFmtId="0" fontId="21" fillId="10" borderId="17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20" fillId="0" borderId="6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9" fontId="20" fillId="3" borderId="7" xfId="0" applyNumberFormat="1" applyFont="1" applyFill="1" applyBorder="1" applyAlignment="1">
      <alignment vertical="top" wrapText="1"/>
    </xf>
    <xf numFmtId="0" fontId="21" fillId="10" borderId="20" xfId="0" applyFont="1" applyFill="1" applyBorder="1" applyAlignment="1">
      <alignment horizontal="center" vertical="top" wrapText="1"/>
    </xf>
    <xf numFmtId="0" fontId="21" fillId="10" borderId="18" xfId="0" applyFont="1" applyFill="1" applyBorder="1" applyAlignment="1">
      <alignment horizontal="center" vertical="top" wrapText="1"/>
    </xf>
    <xf numFmtId="0" fontId="30" fillId="2" borderId="23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9" borderId="3" xfId="0" applyFont="1" applyFill="1" applyBorder="1" applyAlignment="1">
      <alignment horizontal="center" vertical="center" wrapText="1"/>
    </xf>
    <xf numFmtId="0" fontId="0" fillId="9" borderId="2" xfId="0" applyFont="1" applyFill="1" applyBorder="1"/>
    <xf numFmtId="0" fontId="30" fillId="8" borderId="23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 wrapText="1"/>
    </xf>
    <xf numFmtId="0" fontId="30" fillId="0" borderId="27" xfId="0" applyFont="1" applyBorder="1" applyAlignment="1">
      <alignment horizontal="left" vertical="top" wrapText="1"/>
    </xf>
    <xf numFmtId="0" fontId="30" fillId="0" borderId="28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Percent 2" xfId="1" xr:uid="{00000000-0005-0000-0000-000003000000}"/>
    <cellStyle name="Percent 3" xfId="4" xr:uid="{00000000-0005-0000-0000-000004000000}"/>
  </cellStyles>
  <dxfs count="0"/>
  <tableStyles count="0" defaultTableStyle="TableStyleMedium9" defaultPivotStyle="PivotStyleLight16"/>
  <colors>
    <mruColors>
      <color rgb="FFDAE6C0"/>
      <color rgb="FFD3E1B5"/>
      <color rgb="FFFFFF3B"/>
      <color rgb="FFE7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53267999034367E-2"/>
          <c:y val="0.12482126602861511"/>
          <c:w val="0.65420776765993516"/>
          <c:h val="0.62841561471482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Traditional!$A$7</c:f>
              <c:strCache>
                <c:ptCount val="1"/>
                <c:pt idx="0">
                  <c:v>TAC Alamosa Campus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Traditional!$B$7:$E$7</c:f>
              <c:numCache>
                <c:formatCode>#,##0.00</c:formatCode>
                <c:ptCount val="4"/>
                <c:pt idx="0" formatCode="#,##0">
                  <c:v>346</c:v>
                </c:pt>
                <c:pt idx="1">
                  <c:v>121.283333333333</c:v>
                </c:pt>
                <c:pt idx="2" formatCode="#,##0">
                  <c:v>26</c:v>
                </c:pt>
                <c:pt idx="3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C-49EB-BC5B-ACAC7C9C6BB3}"/>
            </c:ext>
          </c:extLst>
        </c:ser>
        <c:ser>
          <c:idx val="1"/>
          <c:order val="1"/>
          <c:tx>
            <c:strRef>
              <c:f>Traditional!$A$11</c:f>
              <c:strCache>
                <c:ptCount val="1"/>
                <c:pt idx="0">
                  <c:v>TCN CCCOnline</c:v>
                </c:pt>
              </c:strCache>
            </c:strRef>
          </c:tx>
          <c:spPr>
            <a:solidFill>
              <a:srgbClr val="CC99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Traditional!$B$11:$E$11</c:f>
              <c:numCache>
                <c:formatCode>#,##0.00</c:formatCode>
                <c:ptCount val="4"/>
                <c:pt idx="0" formatCode="#,##0">
                  <c:v>125</c:v>
                </c:pt>
                <c:pt idx="1">
                  <c:v>40.033333333332997</c:v>
                </c:pt>
                <c:pt idx="2" formatCode="#,##0">
                  <c:v>11</c:v>
                </c:pt>
                <c:pt idx="3">
                  <c:v>3.5666666666659999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C-49EB-BC5B-ACAC7C9C6BB3}"/>
            </c:ext>
          </c:extLst>
        </c:ser>
        <c:ser>
          <c:idx val="2"/>
          <c:order val="2"/>
          <c:tx>
            <c:strRef>
              <c:f>Traditional!$A$8</c:f>
              <c:strCache>
                <c:ptCount val="1"/>
                <c:pt idx="0">
                  <c:v>TMC Trinidad Campus</c:v>
                </c:pt>
              </c:strCache>
            </c:strRef>
          </c:tx>
          <c:spPr>
            <a:solidFill>
              <a:srgbClr val="9933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Traditional!$B$8:$E$8</c:f>
              <c:numCache>
                <c:formatCode>#,##0.00</c:formatCode>
                <c:ptCount val="4"/>
                <c:pt idx="0" formatCode="#,##0">
                  <c:v>382</c:v>
                </c:pt>
                <c:pt idx="1">
                  <c:v>128.933333333333</c:v>
                </c:pt>
                <c:pt idx="2" formatCode="#,##0">
                  <c:v>204</c:v>
                </c:pt>
                <c:pt idx="3">
                  <c:v>89.95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C-49EB-BC5B-ACAC7C9C6BB3}"/>
            </c:ext>
          </c:extLst>
        </c:ser>
        <c:ser>
          <c:idx val="3"/>
          <c:order val="3"/>
          <c:tx>
            <c:strRef>
              <c:f>Traditional!#REF!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CC00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C-49EB-BC5B-ACAC7C9C6BB3}"/>
            </c:ext>
          </c:extLst>
        </c:ser>
        <c:ser>
          <c:idx val="4"/>
          <c:order val="4"/>
          <c:tx>
            <c:strRef>
              <c:f>Traditional!$A$12</c:f>
              <c:strCache>
                <c:ptCount val="1"/>
                <c:pt idx="0">
                  <c:v>TPR Prison Campus</c:v>
                </c:pt>
              </c:strCache>
            </c:strRef>
          </c:tx>
          <c:spPr>
            <a:solidFill>
              <a:srgbClr val="3366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Traditional!$B$12:$E$12</c:f>
              <c:numCache>
                <c:formatCode>#,##0.00</c:formatCode>
                <c:ptCount val="4"/>
                <c:pt idx="0" formatCode="#,##0">
                  <c:v>69</c:v>
                </c:pt>
                <c:pt idx="1">
                  <c:v>16.833333333333002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C-49EB-BC5B-ACAC7C9C6BB3}"/>
            </c:ext>
          </c:extLst>
        </c:ser>
        <c:ser>
          <c:idx val="5"/>
          <c:order val="5"/>
          <c:tx>
            <c:strRef>
              <c:f>Traditional!$A$9</c:f>
              <c:strCache>
                <c:ptCount val="1"/>
                <c:pt idx="0">
                  <c:v>TZY Alamosa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Traditional!$B$9:$E$9</c:f>
              <c:numCache>
                <c:formatCode>#,##0.00</c:formatCode>
                <c:ptCount val="4"/>
                <c:pt idx="0" formatCode="#,##0">
                  <c:v>261</c:v>
                </c:pt>
                <c:pt idx="1">
                  <c:v>44.133333333332999</c:v>
                </c:pt>
                <c:pt idx="2" formatCode="#,##0">
                  <c:v>4</c:v>
                </c:pt>
                <c:pt idx="3">
                  <c:v>2.266666666666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4C-49EB-BC5B-ACAC7C9C6BB3}"/>
            </c:ext>
          </c:extLst>
        </c:ser>
        <c:ser>
          <c:idx val="6"/>
          <c:order val="6"/>
          <c:tx>
            <c:strRef>
              <c:f>Traditional!$A$10</c:f>
              <c:strCache>
                <c:ptCount val="1"/>
                <c:pt idx="0">
                  <c:v>TZZ Trinidad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Traditional!$B$10:$E$10</c:f>
              <c:numCache>
                <c:formatCode>#,##0.00</c:formatCode>
                <c:ptCount val="4"/>
                <c:pt idx="0" formatCode="#,##0">
                  <c:v>71</c:v>
                </c:pt>
                <c:pt idx="1">
                  <c:v>32.233333333333</c:v>
                </c:pt>
                <c:pt idx="2" formatCode="#,##0">
                  <c:v>5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4C-49EB-BC5B-ACAC7C9C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01472"/>
        <c:axId val="114192184"/>
      </c:barChart>
      <c:catAx>
        <c:axId val="2159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4192184"/>
        <c:crosses val="autoZero"/>
        <c:auto val="0"/>
        <c:lblAlgn val="ctr"/>
        <c:lblOffset val="100"/>
        <c:tickLblSkip val="14"/>
        <c:tickMarkSkip val="1"/>
        <c:noMultiLvlLbl val="0"/>
      </c:catAx>
      <c:valAx>
        <c:axId val="11419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26115344498317883"/>
              <c:y val="0.223880597014925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5901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4586160401739021"/>
          <c:y val="0.1100588977858727"/>
          <c:w val="0.21483637263496524"/>
          <c:h val="0.756727474905331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4925" cmpd="thickThin">
      <a:solidFill>
        <a:srgbClr val="C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167639</xdr:colOff>
      <xdr:row>25</xdr:row>
      <xdr:rowOff>53340</xdr:rowOff>
    </xdr:from>
    <xdr:to>
      <xdr:col>18</xdr:col>
      <xdr:colOff>440764</xdr:colOff>
      <xdr:row>37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opLeftCell="A4" zoomScaleNormal="100" workbookViewId="0">
      <selection activeCell="A3" sqref="A3"/>
    </sheetView>
  </sheetViews>
  <sheetFormatPr defaultRowHeight="12.75" customHeight="1"/>
  <cols>
    <col min="1" max="1" width="16.44140625" customWidth="1"/>
    <col min="2" max="3" width="8.77734375" customWidth="1"/>
    <col min="4" max="4" width="10.44140625" customWidth="1"/>
    <col min="5" max="5" width="9.21875" customWidth="1"/>
    <col min="6" max="14" width="8.77734375" customWidth="1"/>
    <col min="15" max="15" width="6.21875" bestFit="1" customWidth="1"/>
  </cols>
  <sheetData>
    <row r="1" spans="1:15" ht="24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1"/>
    </row>
    <row r="2" spans="1:15" ht="13.2">
      <c r="A2" s="1" t="s">
        <v>23</v>
      </c>
      <c r="B2" s="2" t="s">
        <v>34</v>
      </c>
      <c r="C2" s="11"/>
      <c r="D2" s="11"/>
      <c r="E2" s="11"/>
      <c r="F2" s="79"/>
      <c r="G2" s="77"/>
      <c r="H2" s="77"/>
      <c r="I2" s="76"/>
      <c r="J2" s="76"/>
      <c r="K2" s="77"/>
      <c r="L2" s="77"/>
      <c r="M2" s="77"/>
      <c r="N2" s="11"/>
      <c r="O2" s="11"/>
    </row>
    <row r="3" spans="1:15" ht="15">
      <c r="A3" s="1" t="s">
        <v>24</v>
      </c>
      <c r="B3" s="2" t="s">
        <v>65</v>
      </c>
      <c r="C3" s="11"/>
      <c r="D3" s="11"/>
      <c r="E3" s="11"/>
      <c r="F3" s="77"/>
      <c r="G3" s="78"/>
      <c r="H3" s="77"/>
      <c r="I3" s="76"/>
      <c r="J3" s="76"/>
      <c r="K3" s="77"/>
      <c r="L3" s="77"/>
      <c r="M3" s="77"/>
      <c r="N3" s="11"/>
      <c r="O3" s="11"/>
    </row>
    <row r="4" spans="1:15" ht="12.75" customHeight="1">
      <c r="A4" s="59">
        <v>44508</v>
      </c>
      <c r="B4" s="11"/>
      <c r="C4" s="11"/>
      <c r="D4" s="11"/>
      <c r="E4" s="11"/>
      <c r="F4" s="77"/>
      <c r="G4" s="77"/>
      <c r="H4" s="77"/>
      <c r="I4" s="77"/>
      <c r="J4" s="77"/>
      <c r="K4" s="77"/>
      <c r="L4" s="77"/>
      <c r="M4" s="77"/>
      <c r="N4" s="11"/>
      <c r="O4" s="11"/>
    </row>
    <row r="5" spans="1:15" ht="24" customHeight="1" thickBot="1">
      <c r="A5" s="121" t="s">
        <v>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1"/>
    </row>
    <row r="6" spans="1:15" ht="24.6" customHeight="1" thickBot="1">
      <c r="A6" s="3"/>
      <c r="B6" s="123" t="s">
        <v>2</v>
      </c>
      <c r="C6" s="124"/>
      <c r="D6" s="125" t="s">
        <v>3</v>
      </c>
      <c r="E6" s="124"/>
      <c r="F6" s="125" t="s">
        <v>4</v>
      </c>
      <c r="G6" s="124"/>
      <c r="H6" s="123" t="s">
        <v>5</v>
      </c>
      <c r="I6" s="124"/>
      <c r="J6" s="125" t="s">
        <v>6</v>
      </c>
      <c r="K6" s="124"/>
      <c r="L6" s="123" t="s">
        <v>7</v>
      </c>
      <c r="M6" s="124"/>
    </row>
    <row r="7" spans="1:15" ht="13.8" thickBot="1">
      <c r="A7" s="5" t="s">
        <v>8</v>
      </c>
      <c r="B7" s="6" t="s">
        <v>9</v>
      </c>
      <c r="C7" s="5" t="s">
        <v>10</v>
      </c>
      <c r="D7" s="6" t="s">
        <v>9</v>
      </c>
      <c r="E7" s="6" t="s">
        <v>10</v>
      </c>
      <c r="F7" s="6" t="s">
        <v>9</v>
      </c>
      <c r="G7" s="5" t="s">
        <v>10</v>
      </c>
      <c r="H7" s="6" t="s">
        <v>9</v>
      </c>
      <c r="I7" s="5" t="s">
        <v>10</v>
      </c>
      <c r="J7" s="6" t="s">
        <v>9</v>
      </c>
      <c r="K7" s="5" t="s">
        <v>10</v>
      </c>
      <c r="L7" s="6" t="s">
        <v>9</v>
      </c>
      <c r="M7" s="5" t="s">
        <v>10</v>
      </c>
    </row>
    <row r="8" spans="1:15" ht="13.8" thickBot="1">
      <c r="A8" s="7" t="s">
        <v>66</v>
      </c>
      <c r="B8" s="8">
        <v>1252</v>
      </c>
      <c r="C8" s="9">
        <v>382.816666666667</v>
      </c>
      <c r="D8" s="8">
        <v>2</v>
      </c>
      <c r="E8" s="9">
        <v>0.63333333333300001</v>
      </c>
      <c r="F8" s="8">
        <v>250</v>
      </c>
      <c r="G8" s="9">
        <v>111.383333333333</v>
      </c>
      <c r="H8" s="8">
        <v>0</v>
      </c>
      <c r="I8" s="9">
        <v>0</v>
      </c>
      <c r="J8" s="8">
        <v>0</v>
      </c>
      <c r="K8" s="9">
        <v>0</v>
      </c>
      <c r="L8" s="8">
        <v>1504</v>
      </c>
      <c r="M8" s="9">
        <v>494.83333333333297</v>
      </c>
    </row>
    <row r="9" spans="1:15" ht="12.75" customHeight="1">
      <c r="C9" s="80"/>
      <c r="I9" s="74"/>
      <c r="L9" s="73"/>
      <c r="M9" s="74"/>
    </row>
    <row r="10" spans="1:15" ht="24" customHeight="1" thickBot="1">
      <c r="A10" s="121" t="s">
        <v>12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1"/>
    </row>
    <row r="11" spans="1:15" ht="24.6" customHeight="1" thickBot="1">
      <c r="A11" s="3"/>
      <c r="B11" s="4"/>
      <c r="C11" s="123" t="s">
        <v>2</v>
      </c>
      <c r="D11" s="124"/>
      <c r="E11" s="125" t="s">
        <v>3</v>
      </c>
      <c r="F11" s="124"/>
      <c r="G11" s="125" t="s">
        <v>4</v>
      </c>
      <c r="H11" s="124"/>
      <c r="I11" s="123" t="s">
        <v>5</v>
      </c>
      <c r="J11" s="124"/>
      <c r="K11" s="125" t="s">
        <v>6</v>
      </c>
      <c r="L11" s="124"/>
      <c r="M11" s="123" t="s">
        <v>7</v>
      </c>
      <c r="N11" s="124"/>
    </row>
    <row r="12" spans="1:15" ht="13.8" thickBot="1">
      <c r="A12" s="5" t="s">
        <v>16</v>
      </c>
      <c r="B12" s="5" t="s">
        <v>13</v>
      </c>
      <c r="C12" s="6" t="s">
        <v>9</v>
      </c>
      <c r="D12" s="5" t="s">
        <v>10</v>
      </c>
      <c r="E12" s="6" t="s">
        <v>9</v>
      </c>
      <c r="F12" s="6" t="s">
        <v>10</v>
      </c>
      <c r="G12" s="6" t="s">
        <v>9</v>
      </c>
      <c r="H12" s="5" t="s">
        <v>10</v>
      </c>
      <c r="I12" s="6" t="s">
        <v>9</v>
      </c>
      <c r="J12" s="5" t="s">
        <v>10</v>
      </c>
      <c r="K12" s="6" t="s">
        <v>9</v>
      </c>
      <c r="L12" s="5" t="s">
        <v>10</v>
      </c>
      <c r="M12" s="6" t="s">
        <v>9</v>
      </c>
      <c r="N12" s="5" t="s">
        <v>10</v>
      </c>
    </row>
    <row r="13" spans="1:15" s="70" customFormat="1" ht="13.8" thickBot="1">
      <c r="A13" s="10" t="s">
        <v>14</v>
      </c>
      <c r="B13" s="71" t="s">
        <v>18</v>
      </c>
      <c r="C13" s="8">
        <v>201</v>
      </c>
      <c r="D13" s="9">
        <v>40.033333333332997</v>
      </c>
      <c r="E13" s="8">
        <v>0</v>
      </c>
      <c r="F13" s="9">
        <v>0</v>
      </c>
      <c r="G13" s="8">
        <v>22</v>
      </c>
      <c r="H13" s="9">
        <v>3.5666666666659999</v>
      </c>
      <c r="I13" s="8">
        <v>0</v>
      </c>
      <c r="J13" s="9">
        <v>0</v>
      </c>
      <c r="K13" s="8">
        <v>0</v>
      </c>
      <c r="L13" s="9">
        <v>0</v>
      </c>
      <c r="M13" s="8">
        <v>223</v>
      </c>
      <c r="N13" s="9">
        <v>43.6</v>
      </c>
    </row>
    <row r="14" spans="1:15" ht="24" customHeight="1" thickBot="1">
      <c r="A14" s="126" t="s">
        <v>15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1"/>
    </row>
    <row r="15" spans="1:15" ht="24.6" customHeight="1" thickBot="1">
      <c r="A15" s="3"/>
      <c r="B15" s="3"/>
      <c r="C15" s="123" t="s">
        <v>2</v>
      </c>
      <c r="D15" s="124"/>
      <c r="E15" s="125" t="s">
        <v>3</v>
      </c>
      <c r="F15" s="124"/>
      <c r="G15" s="125" t="s">
        <v>4</v>
      </c>
      <c r="H15" s="124"/>
      <c r="I15" s="123" t="s">
        <v>5</v>
      </c>
      <c r="J15" s="124"/>
      <c r="K15" s="125" t="s">
        <v>6</v>
      </c>
      <c r="L15" s="124"/>
      <c r="M15" s="123" t="s">
        <v>7</v>
      </c>
      <c r="N15" s="124"/>
    </row>
    <row r="16" spans="1:15" ht="13.8" thickBot="1">
      <c r="A16" s="5" t="s">
        <v>16</v>
      </c>
      <c r="B16" s="5" t="s">
        <v>13</v>
      </c>
      <c r="C16" s="6" t="s">
        <v>9</v>
      </c>
      <c r="D16" s="5" t="s">
        <v>10</v>
      </c>
      <c r="E16" s="6" t="s">
        <v>9</v>
      </c>
      <c r="F16" s="6" t="s">
        <v>10</v>
      </c>
      <c r="G16" s="6" t="s">
        <v>9</v>
      </c>
      <c r="H16" s="5" t="s">
        <v>10</v>
      </c>
      <c r="I16" s="6" t="s">
        <v>9</v>
      </c>
      <c r="J16" s="5" t="s">
        <v>10</v>
      </c>
      <c r="K16" s="6" t="s">
        <v>9</v>
      </c>
      <c r="L16" s="5" t="s">
        <v>10</v>
      </c>
      <c r="M16" s="6" t="s">
        <v>9</v>
      </c>
      <c r="N16" s="5" t="s">
        <v>10</v>
      </c>
    </row>
    <row r="17" spans="1:15" ht="13.8" thickBot="1">
      <c r="A17" s="14" t="s">
        <v>59</v>
      </c>
      <c r="B17" s="10" t="s">
        <v>17</v>
      </c>
      <c r="C17" s="8">
        <v>378</v>
      </c>
      <c r="D17" s="9">
        <v>120.65</v>
      </c>
      <c r="E17" s="8">
        <v>2</v>
      </c>
      <c r="F17" s="9">
        <v>0.63333333333300001</v>
      </c>
      <c r="G17" s="8">
        <v>28</v>
      </c>
      <c r="H17" s="9">
        <v>12.6</v>
      </c>
      <c r="I17" s="8">
        <v>0</v>
      </c>
      <c r="J17" s="9">
        <v>0</v>
      </c>
      <c r="K17" s="8">
        <v>0</v>
      </c>
      <c r="L17" s="9">
        <v>0</v>
      </c>
      <c r="M17" s="8">
        <v>408</v>
      </c>
      <c r="N17" s="9">
        <v>133.88333333333301</v>
      </c>
    </row>
    <row r="18" spans="1:15" ht="13.8" thickBot="1">
      <c r="A18" s="14" t="s">
        <v>60</v>
      </c>
      <c r="B18" s="10" t="s">
        <v>19</v>
      </c>
      <c r="C18" s="8">
        <v>402</v>
      </c>
      <c r="D18" s="9">
        <v>128.933333333333</v>
      </c>
      <c r="E18" s="8">
        <v>0</v>
      </c>
      <c r="F18" s="9">
        <v>0</v>
      </c>
      <c r="G18" s="8">
        <v>207</v>
      </c>
      <c r="H18" s="9">
        <v>89.95</v>
      </c>
      <c r="I18" s="8">
        <v>0</v>
      </c>
      <c r="J18" s="9">
        <v>0</v>
      </c>
      <c r="K18" s="8">
        <v>0</v>
      </c>
      <c r="L18" s="9">
        <v>0</v>
      </c>
      <c r="M18" s="8">
        <v>609</v>
      </c>
      <c r="N18" s="9">
        <v>218.88333333333301</v>
      </c>
    </row>
    <row r="19" spans="1:15" ht="13.8" thickBot="1">
      <c r="A19" s="14" t="s">
        <v>61</v>
      </c>
      <c r="B19" s="10" t="s">
        <v>20</v>
      </c>
      <c r="C19" s="8">
        <v>273</v>
      </c>
      <c r="D19" s="9">
        <v>44.133333333332999</v>
      </c>
      <c r="E19" s="8">
        <v>0</v>
      </c>
      <c r="F19" s="9">
        <v>0</v>
      </c>
      <c r="G19" s="8">
        <v>4</v>
      </c>
      <c r="H19" s="9">
        <v>2.266666666666</v>
      </c>
      <c r="I19" s="8">
        <v>0</v>
      </c>
      <c r="J19" s="9">
        <v>0</v>
      </c>
      <c r="K19" s="8">
        <v>0</v>
      </c>
      <c r="L19" s="9">
        <v>0</v>
      </c>
      <c r="M19" s="8">
        <v>277</v>
      </c>
      <c r="N19" s="9">
        <v>46.4</v>
      </c>
    </row>
    <row r="20" spans="1:15" ht="13.8" thickBot="1">
      <c r="A20" s="14" t="s">
        <v>62</v>
      </c>
      <c r="B20" s="10" t="s">
        <v>21</v>
      </c>
      <c r="C20" s="83">
        <v>82</v>
      </c>
      <c r="D20" s="82">
        <v>32.233333333333</v>
      </c>
      <c r="E20" s="8">
        <v>0</v>
      </c>
      <c r="F20" s="9">
        <v>0</v>
      </c>
      <c r="G20" s="8">
        <v>5</v>
      </c>
      <c r="H20" s="9">
        <v>3</v>
      </c>
      <c r="I20" s="8">
        <v>0</v>
      </c>
      <c r="J20" s="9">
        <v>0</v>
      </c>
      <c r="K20" s="8">
        <v>0</v>
      </c>
      <c r="L20" s="9">
        <v>0</v>
      </c>
      <c r="M20" s="8">
        <v>87</v>
      </c>
      <c r="N20" s="82">
        <v>35.233333333333</v>
      </c>
    </row>
    <row r="21" spans="1:15" ht="13.8" thickBot="1">
      <c r="A21" s="14" t="s">
        <v>63</v>
      </c>
      <c r="B21" s="10" t="s">
        <v>18</v>
      </c>
      <c r="C21" s="8">
        <v>201</v>
      </c>
      <c r="D21" s="9">
        <v>40.033333333332997</v>
      </c>
      <c r="E21" s="8">
        <v>0</v>
      </c>
      <c r="F21" s="9">
        <v>0</v>
      </c>
      <c r="G21" s="8">
        <v>22</v>
      </c>
      <c r="H21" s="9">
        <v>3.5666666666659999</v>
      </c>
      <c r="I21" s="8">
        <v>0</v>
      </c>
      <c r="J21" s="9">
        <v>0</v>
      </c>
      <c r="K21" s="8">
        <v>0</v>
      </c>
      <c r="L21" s="9">
        <v>0</v>
      </c>
      <c r="M21" s="8">
        <v>223</v>
      </c>
      <c r="N21" s="9">
        <v>43.6</v>
      </c>
    </row>
    <row r="22" spans="1:15" s="69" customFormat="1" ht="13.8" thickBot="1">
      <c r="A22" s="14" t="s">
        <v>64</v>
      </c>
      <c r="B22" s="10" t="s">
        <v>32</v>
      </c>
      <c r="C22" s="8">
        <v>69</v>
      </c>
      <c r="D22" s="9">
        <v>16.833333333333002</v>
      </c>
      <c r="E22" s="8">
        <v>0</v>
      </c>
      <c r="F22" s="9">
        <v>0</v>
      </c>
      <c r="G22" s="8">
        <v>0</v>
      </c>
      <c r="H22" s="9">
        <v>0</v>
      </c>
      <c r="I22" s="8">
        <v>0</v>
      </c>
      <c r="J22" s="9">
        <v>0</v>
      </c>
      <c r="K22" s="8">
        <v>0</v>
      </c>
      <c r="L22" s="9">
        <v>0</v>
      </c>
      <c r="M22" s="8">
        <v>69</v>
      </c>
      <c r="N22" s="9">
        <v>16.833333333333002</v>
      </c>
    </row>
    <row r="23" spans="1:15" ht="12.75" customHeight="1" thickBot="1">
      <c r="A23" s="7" t="s">
        <v>11</v>
      </c>
      <c r="B23" s="10" t="s">
        <v>22</v>
      </c>
      <c r="C23" s="8">
        <v>0</v>
      </c>
      <c r="D23" s="72">
        <f>SUM(D17:D22)</f>
        <v>382.81666666666501</v>
      </c>
      <c r="E23" s="8">
        <v>0</v>
      </c>
      <c r="F23" s="72">
        <f>SUM(F17:F22)</f>
        <v>0.63333333333300001</v>
      </c>
      <c r="G23" s="8">
        <v>0</v>
      </c>
      <c r="H23" s="72">
        <f>SUM(H17:H22)</f>
        <v>111.38333333333199</v>
      </c>
      <c r="I23" s="8">
        <v>0</v>
      </c>
      <c r="J23" s="72">
        <f>SUM(J17:J22)</f>
        <v>0</v>
      </c>
      <c r="K23" s="8">
        <v>0</v>
      </c>
      <c r="L23" s="72">
        <f>SUM(L17:L22)</f>
        <v>0</v>
      </c>
      <c r="M23" s="8">
        <v>0</v>
      </c>
      <c r="N23" s="72">
        <f>SUM(N17:N22)</f>
        <v>494.83333333333201</v>
      </c>
    </row>
    <row r="24" spans="1:15" ht="13.2">
      <c r="A24" s="13"/>
      <c r="B24" s="11"/>
      <c r="C24" s="11"/>
      <c r="D24" s="11"/>
      <c r="E24" s="11"/>
      <c r="F24" s="12"/>
      <c r="G24" s="11"/>
      <c r="H24" s="11"/>
      <c r="I24" s="11"/>
      <c r="J24" s="11"/>
      <c r="L24" s="11"/>
      <c r="M24" s="81"/>
      <c r="N24" s="84"/>
      <c r="O24" s="11"/>
    </row>
    <row r="25" spans="1:15" ht="12.75" customHeight="1">
      <c r="A25" s="58">
        <v>44508</v>
      </c>
      <c r="D25" s="86"/>
      <c r="E25" s="74"/>
      <c r="I25" s="74"/>
    </row>
    <row r="26" spans="1:15" ht="12.6" customHeight="1">
      <c r="F26" s="74"/>
    </row>
    <row r="28" spans="1:15" ht="12.75" customHeight="1">
      <c r="E28" s="74"/>
    </row>
  </sheetData>
  <sortState ref="A17:O22">
    <sortCondition ref="B17:B22" customList="TAC,TMC,TZY,TZZ,TON,TCN,TPR"/>
  </sortState>
  <mergeCells count="22">
    <mergeCell ref="M15:N15"/>
    <mergeCell ref="A14:N14"/>
    <mergeCell ref="C11:D11"/>
    <mergeCell ref="E11:F11"/>
    <mergeCell ref="G11:H11"/>
    <mergeCell ref="I11:J11"/>
    <mergeCell ref="K11:L11"/>
    <mergeCell ref="M11:N11"/>
    <mergeCell ref="C15:D15"/>
    <mergeCell ref="E15:F15"/>
    <mergeCell ref="G15:H15"/>
    <mergeCell ref="I15:J15"/>
    <mergeCell ref="K15:L15"/>
    <mergeCell ref="A5:N5"/>
    <mergeCell ref="A1:N1"/>
    <mergeCell ref="A10:N10"/>
    <mergeCell ref="B6:C6"/>
    <mergeCell ref="D6:E6"/>
    <mergeCell ref="F6:G6"/>
    <mergeCell ref="H6:I6"/>
    <mergeCell ref="J6:K6"/>
    <mergeCell ref="L6:M6"/>
  </mergeCells>
  <pageMargins left="0.36" right="0.2" top="0.75" bottom="0.48" header="0.3" footer="0.3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"/>
  <sheetViews>
    <sheetView tabSelected="1" zoomScaleNormal="100" workbookViewId="0"/>
  </sheetViews>
  <sheetFormatPr defaultColWidth="8.77734375" defaultRowHeight="13.2"/>
  <cols>
    <col min="1" max="1" width="17.88671875" style="16" customWidth="1"/>
    <col min="2" max="2" width="5.21875" style="16" customWidth="1"/>
    <col min="3" max="3" width="6.21875" style="16" customWidth="1"/>
    <col min="4" max="4" width="5.21875" style="16" customWidth="1"/>
    <col min="5" max="5" width="6.77734375" style="16" customWidth="1"/>
    <col min="6" max="6" width="5.44140625" style="16" customWidth="1"/>
    <col min="7" max="7" width="6.21875" style="16" customWidth="1"/>
    <col min="8" max="8" width="5.5546875" style="16" customWidth="1"/>
    <col min="9" max="11" width="6.21875" style="16" customWidth="1"/>
    <col min="12" max="12" width="7.21875" style="16" customWidth="1"/>
    <col min="13" max="15" width="6.77734375" style="16" customWidth="1"/>
    <col min="16" max="16" width="7" style="16" customWidth="1"/>
    <col min="17" max="17" width="5.88671875" style="16" customWidth="1"/>
    <col min="18" max="18" width="7.109375" style="16" customWidth="1"/>
    <col min="19" max="19" width="6.77734375" style="16" customWidth="1"/>
    <col min="20" max="16384" width="8.77734375" style="16"/>
  </cols>
  <sheetData>
    <row r="1" spans="1:19" ht="20.399999999999999">
      <c r="A1" s="78"/>
      <c r="B1" s="15" t="s">
        <v>67</v>
      </c>
    </row>
    <row r="2" spans="1:19">
      <c r="A2" s="17"/>
      <c r="B2" s="75" t="s">
        <v>73</v>
      </c>
      <c r="J2" s="18" t="s">
        <v>44</v>
      </c>
    </row>
    <row r="3" spans="1:19" ht="15.6" customHeight="1">
      <c r="A3" s="132"/>
      <c r="B3" s="79"/>
      <c r="J3" s="18" t="s">
        <v>45</v>
      </c>
    </row>
    <row r="4" spans="1:19">
      <c r="A4" s="132"/>
      <c r="B4" s="18" t="s">
        <v>25</v>
      </c>
      <c r="F4" s="20" t="s">
        <v>26</v>
      </c>
      <c r="I4" s="60"/>
      <c r="J4" s="112"/>
    </row>
    <row r="5" spans="1:19" ht="33.75" customHeight="1">
      <c r="A5" s="133"/>
      <c r="B5" s="135" t="s">
        <v>27</v>
      </c>
      <c r="C5" s="135"/>
      <c r="D5" s="135" t="s">
        <v>28</v>
      </c>
      <c r="E5" s="135"/>
      <c r="F5" s="127" t="s">
        <v>70</v>
      </c>
      <c r="G5" s="128"/>
      <c r="H5" s="127" t="s">
        <v>71</v>
      </c>
      <c r="I5" s="128"/>
      <c r="J5" s="129" t="s">
        <v>57</v>
      </c>
      <c r="K5" s="130"/>
      <c r="L5" s="129" t="s">
        <v>53</v>
      </c>
      <c r="M5" s="130"/>
      <c r="N5" s="127" t="s">
        <v>72</v>
      </c>
      <c r="O5" s="128"/>
      <c r="P5" s="129" t="s">
        <v>58</v>
      </c>
      <c r="Q5" s="130"/>
      <c r="R5" s="129" t="s">
        <v>54</v>
      </c>
      <c r="S5" s="130"/>
    </row>
    <row r="6" spans="1:19" ht="22.2" customHeight="1">
      <c r="A6" s="134"/>
      <c r="B6" s="21" t="s">
        <v>9</v>
      </c>
      <c r="C6" s="21" t="s">
        <v>29</v>
      </c>
      <c r="D6" s="21" t="s">
        <v>9</v>
      </c>
      <c r="E6" s="21" t="s">
        <v>29</v>
      </c>
      <c r="F6" s="22" t="s">
        <v>9</v>
      </c>
      <c r="G6" s="22" t="s">
        <v>29</v>
      </c>
      <c r="H6" s="22" t="s">
        <v>9</v>
      </c>
      <c r="I6" s="22" t="s">
        <v>29</v>
      </c>
      <c r="J6" s="23" t="s">
        <v>9</v>
      </c>
      <c r="K6" s="24" t="s">
        <v>29</v>
      </c>
      <c r="L6" s="24" t="s">
        <v>9</v>
      </c>
      <c r="M6" s="24" t="s">
        <v>29</v>
      </c>
      <c r="N6" s="22" t="s">
        <v>9</v>
      </c>
      <c r="O6" s="22" t="s">
        <v>29</v>
      </c>
      <c r="P6" s="23" t="s">
        <v>9</v>
      </c>
      <c r="Q6" s="24" t="s">
        <v>29</v>
      </c>
      <c r="R6" s="24" t="s">
        <v>9</v>
      </c>
      <c r="S6" s="24" t="s">
        <v>29</v>
      </c>
    </row>
    <row r="7" spans="1:19">
      <c r="A7" s="25" t="s">
        <v>46</v>
      </c>
      <c r="B7" s="26">
        <v>346</v>
      </c>
      <c r="C7" s="27">
        <v>121.283333333333</v>
      </c>
      <c r="D7" s="26">
        <v>26</v>
      </c>
      <c r="E7" s="27">
        <v>12.6</v>
      </c>
      <c r="F7" s="28">
        <f>B7+D7</f>
        <v>372</v>
      </c>
      <c r="G7" s="29">
        <f>C7+E7</f>
        <v>133.88333333333301</v>
      </c>
      <c r="H7" s="28">
        <v>471</v>
      </c>
      <c r="I7" s="29">
        <v>167.19999999999902</v>
      </c>
      <c r="J7" s="65">
        <f t="shared" ref="J7:K13" si="0">F7-H7</f>
        <v>-99</v>
      </c>
      <c r="K7" s="30">
        <f t="shared" si="0"/>
        <v>-33.316666666666009</v>
      </c>
      <c r="L7" s="31">
        <f t="shared" ref="L7:M11" si="1">J7/H7</f>
        <v>-0.21019108280254778</v>
      </c>
      <c r="M7" s="31">
        <f t="shared" si="1"/>
        <v>-0.1992623604465682</v>
      </c>
      <c r="N7" s="28">
        <v>457</v>
      </c>
      <c r="O7" s="29">
        <v>162.96666666666502</v>
      </c>
      <c r="P7" s="65">
        <f>F7-N7</f>
        <v>-85</v>
      </c>
      <c r="Q7" s="30">
        <f>G7-O7</f>
        <v>-29.083333333332007</v>
      </c>
      <c r="R7" s="31">
        <f>P7/N7</f>
        <v>-0.18599562363238512</v>
      </c>
      <c r="S7" s="31">
        <f>Q7/O7</f>
        <v>-0.17846185313969504</v>
      </c>
    </row>
    <row r="8" spans="1:19">
      <c r="A8" s="25" t="s">
        <v>47</v>
      </c>
      <c r="B8" s="26">
        <v>382</v>
      </c>
      <c r="C8" s="27">
        <v>128.933333333333</v>
      </c>
      <c r="D8" s="26">
        <v>204</v>
      </c>
      <c r="E8" s="27">
        <v>89.95</v>
      </c>
      <c r="F8" s="28">
        <f t="shared" ref="F8:F12" si="2">B8+D8</f>
        <v>586</v>
      </c>
      <c r="G8" s="29">
        <f t="shared" ref="G8:G12" si="3">C8+E8</f>
        <v>218.88333333333298</v>
      </c>
      <c r="H8" s="28">
        <v>506</v>
      </c>
      <c r="I8" s="29">
        <v>206.79999999999899</v>
      </c>
      <c r="J8" s="66">
        <f>F8-H8</f>
        <v>80</v>
      </c>
      <c r="K8" s="32">
        <f>G8-I8</f>
        <v>12.083333333333997</v>
      </c>
      <c r="L8" s="33">
        <f>J8/H8</f>
        <v>0.15810276679841898</v>
      </c>
      <c r="M8" s="33">
        <f>K8/I8</f>
        <v>5.8430045132176284E-2</v>
      </c>
      <c r="N8" s="28">
        <v>566</v>
      </c>
      <c r="O8" s="29">
        <v>222.78333333333302</v>
      </c>
      <c r="P8" s="65">
        <f t="shared" ref="P8:P13" si="4">F8-N8</f>
        <v>20</v>
      </c>
      <c r="Q8" s="30">
        <f t="shared" ref="Q8:Q13" si="5">G8-O8</f>
        <v>-3.9000000000000341</v>
      </c>
      <c r="R8" s="31">
        <f t="shared" ref="R8:R13" si="6">P8/N8</f>
        <v>3.5335689045936397E-2</v>
      </c>
      <c r="S8" s="113">
        <f>Q8/O8</f>
        <v>-1.7505797860402662E-2</v>
      </c>
    </row>
    <row r="9" spans="1:19">
      <c r="A9" s="25" t="s">
        <v>48</v>
      </c>
      <c r="B9" s="26">
        <v>261</v>
      </c>
      <c r="C9" s="27">
        <v>44.133333333332999</v>
      </c>
      <c r="D9" s="26">
        <v>4</v>
      </c>
      <c r="E9" s="27">
        <v>2.266666666666</v>
      </c>
      <c r="F9" s="28">
        <f t="shared" si="2"/>
        <v>265</v>
      </c>
      <c r="G9" s="29">
        <f t="shared" si="3"/>
        <v>46.399999999998997</v>
      </c>
      <c r="H9" s="28">
        <v>180</v>
      </c>
      <c r="I9" s="29">
        <v>36.833333333332</v>
      </c>
      <c r="J9" s="66">
        <f t="shared" ref="J9:K10" si="7">F9-H9</f>
        <v>85</v>
      </c>
      <c r="K9" s="32">
        <f t="shared" si="7"/>
        <v>9.5666666666669968</v>
      </c>
      <c r="L9" s="33">
        <f>J9/H9</f>
        <v>0.47222222222222221</v>
      </c>
      <c r="M9" s="33">
        <f>K9/I9</f>
        <v>0.25972850678734866</v>
      </c>
      <c r="N9" s="28">
        <v>217</v>
      </c>
      <c r="O9" s="29">
        <v>37.233333333331998</v>
      </c>
      <c r="P9" s="65">
        <f t="shared" si="4"/>
        <v>48</v>
      </c>
      <c r="Q9" s="30">
        <f t="shared" si="5"/>
        <v>9.1666666666669983</v>
      </c>
      <c r="R9" s="31">
        <f t="shared" si="6"/>
        <v>0.22119815668202766</v>
      </c>
      <c r="S9" s="31">
        <f t="shared" ref="S9:S13" si="8">Q9/O9</f>
        <v>0.24619516562222005</v>
      </c>
    </row>
    <row r="10" spans="1:19">
      <c r="A10" s="25" t="s">
        <v>49</v>
      </c>
      <c r="B10" s="26">
        <v>71</v>
      </c>
      <c r="C10" s="27">
        <v>32.233333333333</v>
      </c>
      <c r="D10" s="26">
        <v>5</v>
      </c>
      <c r="E10" s="27">
        <v>3</v>
      </c>
      <c r="F10" s="28">
        <f t="shared" si="2"/>
        <v>76</v>
      </c>
      <c r="G10" s="29">
        <f t="shared" si="3"/>
        <v>35.233333333333</v>
      </c>
      <c r="H10" s="35">
        <v>91</v>
      </c>
      <c r="I10" s="34">
        <v>42.333333333333002</v>
      </c>
      <c r="J10" s="66">
        <f t="shared" si="7"/>
        <v>-15</v>
      </c>
      <c r="K10" s="32">
        <f t="shared" si="7"/>
        <v>-7.1000000000000014</v>
      </c>
      <c r="L10" s="33">
        <f>J10/H10</f>
        <v>-0.16483516483516483</v>
      </c>
      <c r="M10" s="33">
        <f t="shared" ref="M10" si="9">K10/I10</f>
        <v>-0.16771653543307222</v>
      </c>
      <c r="N10" s="35">
        <v>124</v>
      </c>
      <c r="O10" s="34">
        <v>44.7</v>
      </c>
      <c r="P10" s="65">
        <f t="shared" si="4"/>
        <v>-48</v>
      </c>
      <c r="Q10" s="30">
        <f t="shared" si="5"/>
        <v>-9.4666666666670025</v>
      </c>
      <c r="R10" s="31">
        <f t="shared" si="6"/>
        <v>-0.38709677419354838</v>
      </c>
      <c r="S10" s="31">
        <f t="shared" si="8"/>
        <v>-0.21178225205071594</v>
      </c>
    </row>
    <row r="11" spans="1:19">
      <c r="A11" s="25" t="s">
        <v>50</v>
      </c>
      <c r="B11" s="26">
        <v>125</v>
      </c>
      <c r="C11" s="27">
        <v>40.033333333332997</v>
      </c>
      <c r="D11" s="26">
        <v>11</v>
      </c>
      <c r="E11" s="27">
        <v>3.5666666666659999</v>
      </c>
      <c r="F11" s="28">
        <f t="shared" si="2"/>
        <v>136</v>
      </c>
      <c r="G11" s="29">
        <f t="shared" si="3"/>
        <v>43.599999999999</v>
      </c>
      <c r="H11" s="28">
        <v>141</v>
      </c>
      <c r="I11" s="29">
        <v>48.166666666666003</v>
      </c>
      <c r="J11" s="66">
        <f t="shared" si="0"/>
        <v>-5</v>
      </c>
      <c r="K11" s="32">
        <f t="shared" si="0"/>
        <v>-4.5666666666670039</v>
      </c>
      <c r="L11" s="33">
        <f t="shared" si="1"/>
        <v>-3.5460992907801421E-2</v>
      </c>
      <c r="M11" s="33">
        <f t="shared" si="1"/>
        <v>-9.4809688581323187E-2</v>
      </c>
      <c r="N11" s="28">
        <v>114</v>
      </c>
      <c r="O11" s="29">
        <v>39.199999999999001</v>
      </c>
      <c r="P11" s="65">
        <f t="shared" si="4"/>
        <v>22</v>
      </c>
      <c r="Q11" s="30">
        <f t="shared" si="5"/>
        <v>4.3999999999999986</v>
      </c>
      <c r="R11" s="31">
        <f t="shared" si="6"/>
        <v>0.19298245614035087</v>
      </c>
      <c r="S11" s="31">
        <f t="shared" si="8"/>
        <v>0.1122448979591865</v>
      </c>
    </row>
    <row r="12" spans="1:19" s="64" customFormat="1">
      <c r="A12" s="25" t="s">
        <v>51</v>
      </c>
      <c r="B12" s="26">
        <v>69</v>
      </c>
      <c r="C12" s="27">
        <v>16.833333333333002</v>
      </c>
      <c r="D12" s="26">
        <v>0</v>
      </c>
      <c r="E12" s="27">
        <v>0</v>
      </c>
      <c r="F12" s="28">
        <f t="shared" si="2"/>
        <v>69</v>
      </c>
      <c r="G12" s="29">
        <f t="shared" si="3"/>
        <v>16.833333333333002</v>
      </c>
      <c r="H12" s="28">
        <v>16</v>
      </c>
      <c r="I12" s="29">
        <v>3.2</v>
      </c>
      <c r="J12" s="66">
        <f t="shared" si="0"/>
        <v>53</v>
      </c>
      <c r="K12" s="32">
        <f t="shared" si="0"/>
        <v>13.633333333333002</v>
      </c>
      <c r="L12" s="33">
        <f t="shared" ref="L12" si="10">J12/H12</f>
        <v>3.3125</v>
      </c>
      <c r="M12" s="33">
        <f t="shared" ref="M12" si="11">K12/I12</f>
        <v>4.260416666666563</v>
      </c>
      <c r="N12" s="28">
        <v>26</v>
      </c>
      <c r="O12" s="29">
        <v>8.1</v>
      </c>
      <c r="P12" s="65">
        <f t="shared" si="4"/>
        <v>43</v>
      </c>
      <c r="Q12" s="30">
        <f t="shared" si="5"/>
        <v>8.7333333333330021</v>
      </c>
      <c r="R12" s="31">
        <f t="shared" si="6"/>
        <v>1.6538461538461537</v>
      </c>
      <c r="S12" s="31">
        <f t="shared" si="8"/>
        <v>1.0781893004114818</v>
      </c>
    </row>
    <row r="13" spans="1:19">
      <c r="A13" s="36" t="s">
        <v>66</v>
      </c>
      <c r="B13" s="37">
        <v>1252</v>
      </c>
      <c r="C13" s="38">
        <f>SUM(C7:C12)</f>
        <v>383.449999999998</v>
      </c>
      <c r="D13" s="37">
        <f t="shared" ref="D13:G13" si="12">SUM(D7:D12)</f>
        <v>250</v>
      </c>
      <c r="E13" s="38">
        <f t="shared" si="12"/>
        <v>111.38333333333199</v>
      </c>
      <c r="F13" s="39">
        <f t="shared" si="12"/>
        <v>1504</v>
      </c>
      <c r="G13" s="40">
        <f t="shared" si="12"/>
        <v>494.83333333332996</v>
      </c>
      <c r="H13" s="39">
        <f>SUM(H7:H12)</f>
        <v>1405</v>
      </c>
      <c r="I13" s="40">
        <f>SUM(I7:I12)</f>
        <v>504.53333333332898</v>
      </c>
      <c r="J13" s="41">
        <f t="shared" si="0"/>
        <v>99</v>
      </c>
      <c r="K13" s="42">
        <f t="shared" si="0"/>
        <v>-9.6999999999990223</v>
      </c>
      <c r="L13" s="43">
        <f t="shared" ref="L13:M13" si="13">J13/H13</f>
        <v>7.0462633451957302E-2</v>
      </c>
      <c r="M13" s="43">
        <f t="shared" si="13"/>
        <v>-1.9225687103592307E-2</v>
      </c>
      <c r="N13" s="39">
        <v>1617</v>
      </c>
      <c r="O13" s="40">
        <v>542.96666666666101</v>
      </c>
      <c r="P13" s="108">
        <f t="shared" si="4"/>
        <v>-113</v>
      </c>
      <c r="Q13" s="109">
        <f t="shared" si="5"/>
        <v>-48.133333333331052</v>
      </c>
      <c r="R13" s="110">
        <f t="shared" si="6"/>
        <v>-6.9882498453927022E-2</v>
      </c>
      <c r="S13" s="110">
        <f t="shared" si="8"/>
        <v>-8.864878138620827E-2</v>
      </c>
    </row>
    <row r="14" spans="1:19">
      <c r="A14" s="61">
        <v>44508</v>
      </c>
      <c r="B14" s="44"/>
      <c r="C14" s="45"/>
      <c r="G14" s="63"/>
      <c r="H14" s="63"/>
      <c r="I14" s="62"/>
    </row>
    <row r="15" spans="1:19" ht="11.55" customHeight="1">
      <c r="C15" s="46"/>
      <c r="F15" s="87"/>
      <c r="I15" s="46"/>
    </row>
    <row r="16" spans="1:19">
      <c r="E16" s="46"/>
      <c r="F16" s="47" t="s">
        <v>69</v>
      </c>
      <c r="G16" s="19"/>
    </row>
    <row r="17" spans="1:19" ht="33" customHeight="1">
      <c r="B17" s="68"/>
      <c r="E17" s="19"/>
      <c r="F17" s="136" t="s">
        <v>70</v>
      </c>
      <c r="G17" s="137"/>
      <c r="H17" s="131" t="s">
        <v>41</v>
      </c>
      <c r="I17" s="131"/>
      <c r="J17" s="129" t="s">
        <v>57</v>
      </c>
      <c r="K17" s="130"/>
      <c r="L17" s="129" t="s">
        <v>53</v>
      </c>
      <c r="M17" s="130"/>
      <c r="N17" s="131" t="s">
        <v>52</v>
      </c>
      <c r="O17" s="131"/>
      <c r="P17" s="129" t="s">
        <v>58</v>
      </c>
      <c r="Q17" s="130"/>
      <c r="R17" s="129" t="s">
        <v>54</v>
      </c>
      <c r="S17" s="130"/>
    </row>
    <row r="18" spans="1:19" ht="22.2" customHeight="1">
      <c r="F18" s="114" t="s">
        <v>9</v>
      </c>
      <c r="G18" s="114" t="s">
        <v>29</v>
      </c>
      <c r="H18" s="115" t="s">
        <v>9</v>
      </c>
      <c r="I18" s="115" t="s">
        <v>29</v>
      </c>
      <c r="J18" s="48" t="s">
        <v>9</v>
      </c>
      <c r="K18" s="48" t="s">
        <v>29</v>
      </c>
      <c r="L18" s="48" t="s">
        <v>9</v>
      </c>
      <c r="M18" s="48" t="s">
        <v>29</v>
      </c>
      <c r="N18" s="115" t="s">
        <v>9</v>
      </c>
      <c r="O18" s="115" t="s">
        <v>29</v>
      </c>
      <c r="P18" s="23" t="s">
        <v>9</v>
      </c>
      <c r="Q18" s="24" t="s">
        <v>29</v>
      </c>
      <c r="R18" s="24" t="s">
        <v>9</v>
      </c>
      <c r="S18" s="24" t="s">
        <v>29</v>
      </c>
    </row>
    <row r="19" spans="1:19">
      <c r="C19" s="116" t="s">
        <v>46</v>
      </c>
      <c r="D19" s="116"/>
      <c r="E19" s="117"/>
      <c r="F19" s="49">
        <v>372</v>
      </c>
      <c r="G19" s="50">
        <v>133.88333333333301</v>
      </c>
      <c r="H19" s="51">
        <v>469</v>
      </c>
      <c r="I19" s="50">
        <v>166.96666666666601</v>
      </c>
      <c r="J19" s="67">
        <f t="shared" ref="J19:K25" si="14">F19-H19</f>
        <v>-97</v>
      </c>
      <c r="K19" s="52">
        <f t="shared" si="14"/>
        <v>-33.083333333333002</v>
      </c>
      <c r="L19" s="53">
        <f t="shared" ref="L19:M25" si="15">J19/H19</f>
        <v>-0.2068230277185501</v>
      </c>
      <c r="M19" s="53">
        <f t="shared" si="15"/>
        <v>-0.19814334198442682</v>
      </c>
      <c r="N19" s="51">
        <v>456</v>
      </c>
      <c r="O19" s="50">
        <v>163.099999999999</v>
      </c>
      <c r="P19" s="65">
        <f>F19-N19</f>
        <v>-84</v>
      </c>
      <c r="Q19" s="30">
        <f>G19-O19</f>
        <v>-29.216666666665986</v>
      </c>
      <c r="R19" s="31">
        <f>P19/N19</f>
        <v>-0.18421052631578946</v>
      </c>
      <c r="S19" s="31">
        <f>Q19/O19</f>
        <v>-0.17913345595748723</v>
      </c>
    </row>
    <row r="20" spans="1:19">
      <c r="C20" s="116" t="s">
        <v>47</v>
      </c>
      <c r="D20" s="116"/>
      <c r="E20" s="117"/>
      <c r="F20" s="49">
        <v>586</v>
      </c>
      <c r="G20" s="50">
        <v>218.88333333333298</v>
      </c>
      <c r="H20" s="51">
        <v>505</v>
      </c>
      <c r="I20" s="50">
        <v>206.833333333333</v>
      </c>
      <c r="J20" s="67">
        <f>F20-H20</f>
        <v>81</v>
      </c>
      <c r="K20" s="52">
        <f>G20-I20</f>
        <v>12.049999999999983</v>
      </c>
      <c r="L20" s="53">
        <f>J20/H20</f>
        <v>0.1603960396039604</v>
      </c>
      <c r="M20" s="53">
        <f>K20/I20</f>
        <v>5.8259468170829984E-2</v>
      </c>
      <c r="N20" s="51">
        <v>567</v>
      </c>
      <c r="O20" s="50">
        <v>222.71666666666601</v>
      </c>
      <c r="P20" s="65">
        <f t="shared" ref="P20:P25" si="16">F20-N20</f>
        <v>19</v>
      </c>
      <c r="Q20" s="30">
        <f t="shared" ref="Q20:Q25" si="17">G20-O20</f>
        <v>-3.8333333333330302</v>
      </c>
      <c r="R20" s="31">
        <f t="shared" ref="R20:R24" si="18">P20/N20</f>
        <v>3.3509700176366841E-2</v>
      </c>
      <c r="S20" s="31">
        <f t="shared" ref="S20:S24" si="19">Q20/O20</f>
        <v>-1.7211703958690601E-2</v>
      </c>
    </row>
    <row r="21" spans="1:19">
      <c r="C21" s="116" t="s">
        <v>48</v>
      </c>
      <c r="D21" s="116"/>
      <c r="E21" s="117"/>
      <c r="F21" s="49">
        <v>265</v>
      </c>
      <c r="G21" s="50">
        <v>46.399999999998997</v>
      </c>
      <c r="H21" s="51">
        <v>180</v>
      </c>
      <c r="I21" s="50">
        <v>36.533333333332003</v>
      </c>
      <c r="J21" s="67">
        <f t="shared" ref="J21:K22" si="20">F21-H21</f>
        <v>85</v>
      </c>
      <c r="K21" s="52">
        <f t="shared" si="20"/>
        <v>9.866666666666994</v>
      </c>
      <c r="L21" s="53">
        <f t="shared" ref="L21:M22" si="21">J21/H21</f>
        <v>0.47222222222222221</v>
      </c>
      <c r="M21" s="53">
        <f t="shared" si="21"/>
        <v>0.27007299270074875</v>
      </c>
      <c r="N21" s="51">
        <v>215</v>
      </c>
      <c r="O21" s="50">
        <v>36.883333333332004</v>
      </c>
      <c r="P21" s="65">
        <f t="shared" si="16"/>
        <v>50</v>
      </c>
      <c r="Q21" s="30">
        <f t="shared" si="17"/>
        <v>9.5166666666669926</v>
      </c>
      <c r="R21" s="31">
        <f t="shared" si="18"/>
        <v>0.23255813953488372</v>
      </c>
      <c r="S21" s="31">
        <f t="shared" si="19"/>
        <v>0.25802078626300956</v>
      </c>
    </row>
    <row r="22" spans="1:19">
      <c r="C22" s="116" t="s">
        <v>49</v>
      </c>
      <c r="D22" s="116"/>
      <c r="E22" s="117"/>
      <c r="F22" s="49">
        <v>76</v>
      </c>
      <c r="G22" s="50">
        <v>35.233333333333</v>
      </c>
      <c r="H22" s="51">
        <v>93</v>
      </c>
      <c r="I22" s="50">
        <v>42.2</v>
      </c>
      <c r="J22" s="67">
        <f t="shared" si="20"/>
        <v>-17</v>
      </c>
      <c r="K22" s="52">
        <f t="shared" si="20"/>
        <v>-6.9666666666670025</v>
      </c>
      <c r="L22" s="53">
        <f t="shared" si="21"/>
        <v>-0.18279569892473119</v>
      </c>
      <c r="M22" s="53">
        <f t="shared" si="21"/>
        <v>-0.16508688783571096</v>
      </c>
      <c r="N22" s="51">
        <v>134</v>
      </c>
      <c r="O22" s="50">
        <v>45.300000000000004</v>
      </c>
      <c r="P22" s="65">
        <f t="shared" si="16"/>
        <v>-58</v>
      </c>
      <c r="Q22" s="30">
        <f t="shared" si="17"/>
        <v>-10.066666666667004</v>
      </c>
      <c r="R22" s="31">
        <f t="shared" si="18"/>
        <v>-0.43283582089552236</v>
      </c>
      <c r="S22" s="31">
        <f t="shared" si="19"/>
        <v>-0.22222222222222965</v>
      </c>
    </row>
    <row r="23" spans="1:19">
      <c r="A23" s="54" t="s">
        <v>30</v>
      </c>
      <c r="C23" s="116" t="s">
        <v>50</v>
      </c>
      <c r="D23" s="116"/>
      <c r="E23" s="117"/>
      <c r="F23" s="49">
        <v>136</v>
      </c>
      <c r="G23" s="50">
        <v>43.599999999999</v>
      </c>
      <c r="H23" s="51">
        <v>142</v>
      </c>
      <c r="I23" s="50">
        <v>48.033333333333005</v>
      </c>
      <c r="J23" s="67">
        <f t="shared" si="14"/>
        <v>-6</v>
      </c>
      <c r="K23" s="52">
        <f t="shared" si="14"/>
        <v>-4.433333333334005</v>
      </c>
      <c r="L23" s="53">
        <f t="shared" si="15"/>
        <v>-4.2253521126760563E-2</v>
      </c>
      <c r="M23" s="53">
        <f t="shared" si="15"/>
        <v>-9.2297015961152709E-2</v>
      </c>
      <c r="N23" s="51">
        <v>114</v>
      </c>
      <c r="O23" s="50">
        <v>38.999999999998998</v>
      </c>
      <c r="P23" s="65">
        <f t="shared" si="16"/>
        <v>22</v>
      </c>
      <c r="Q23" s="30">
        <f t="shared" si="17"/>
        <v>4.6000000000000014</v>
      </c>
      <c r="R23" s="31">
        <f t="shared" si="18"/>
        <v>0.19298245614035087</v>
      </c>
      <c r="S23" s="31">
        <f t="shared" si="19"/>
        <v>0.11794871794872101</v>
      </c>
    </row>
    <row r="24" spans="1:19" s="64" customFormat="1">
      <c r="A24" s="54" t="s">
        <v>31</v>
      </c>
      <c r="C24" s="116" t="s">
        <v>51</v>
      </c>
      <c r="D24" s="116"/>
      <c r="E24" s="117"/>
      <c r="F24" s="49">
        <v>69</v>
      </c>
      <c r="G24" s="50">
        <v>16.833333333333002</v>
      </c>
      <c r="H24" s="51">
        <v>15</v>
      </c>
      <c r="I24" s="50">
        <v>3</v>
      </c>
      <c r="J24" s="67">
        <f t="shared" si="14"/>
        <v>54</v>
      </c>
      <c r="K24" s="52">
        <f t="shared" si="14"/>
        <v>13.833333333333002</v>
      </c>
      <c r="L24" s="53">
        <f t="shared" si="15"/>
        <v>3.6</v>
      </c>
      <c r="M24" s="53">
        <f t="shared" si="15"/>
        <v>4.6111111111110006</v>
      </c>
      <c r="N24" s="51">
        <v>26</v>
      </c>
      <c r="O24" s="50">
        <v>8.1</v>
      </c>
      <c r="P24" s="65">
        <f t="shared" si="16"/>
        <v>43</v>
      </c>
      <c r="Q24" s="30">
        <f t="shared" si="17"/>
        <v>8.7333333333330021</v>
      </c>
      <c r="R24" s="31">
        <f t="shared" si="18"/>
        <v>1.6538461538461537</v>
      </c>
      <c r="S24" s="31">
        <f t="shared" si="19"/>
        <v>1.0781893004114818</v>
      </c>
    </row>
    <row r="25" spans="1:19">
      <c r="A25" s="54" t="s">
        <v>33</v>
      </c>
      <c r="C25" s="116" t="s">
        <v>11</v>
      </c>
      <c r="D25" s="117"/>
      <c r="E25" s="117"/>
      <c r="F25" s="118">
        <f>SUM(F19:F24)</f>
        <v>1504</v>
      </c>
      <c r="G25" s="119">
        <f>SUM(G19:G24)</f>
        <v>494.83333333332996</v>
      </c>
      <c r="H25" s="118">
        <v>1404</v>
      </c>
      <c r="I25" s="119">
        <v>503.56666666666405</v>
      </c>
      <c r="J25" s="55">
        <f t="shared" si="14"/>
        <v>100</v>
      </c>
      <c r="K25" s="56">
        <f t="shared" si="14"/>
        <v>-8.7333333333340875</v>
      </c>
      <c r="L25" s="57">
        <f t="shared" si="15"/>
        <v>7.1225071225071226E-2</v>
      </c>
      <c r="M25" s="57">
        <f t="shared" si="15"/>
        <v>-1.7342953597671542E-2</v>
      </c>
      <c r="N25" s="118">
        <v>1621</v>
      </c>
      <c r="O25" s="119">
        <v>542.93333333332805</v>
      </c>
      <c r="P25" s="108">
        <f t="shared" si="16"/>
        <v>-117</v>
      </c>
      <c r="Q25" s="109">
        <f t="shared" si="17"/>
        <v>-48.09999999999809</v>
      </c>
      <c r="R25" s="110">
        <f t="shared" ref="R25" si="22">P25/N25</f>
        <v>-7.2177668106107346E-2</v>
      </c>
      <c r="S25" s="110">
        <f t="shared" ref="S25" si="23">Q25/O25</f>
        <v>-8.8592829076618168E-2</v>
      </c>
    </row>
  </sheetData>
  <mergeCells count="18">
    <mergeCell ref="H17:I17"/>
    <mergeCell ref="L17:M17"/>
    <mergeCell ref="F5:G5"/>
    <mergeCell ref="H5:I5"/>
    <mergeCell ref="J5:K5"/>
    <mergeCell ref="F17:G17"/>
    <mergeCell ref="J17:K17"/>
    <mergeCell ref="A3:A4"/>
    <mergeCell ref="A5:A6"/>
    <mergeCell ref="B5:C5"/>
    <mergeCell ref="D5:E5"/>
    <mergeCell ref="L5:M5"/>
    <mergeCell ref="N5:O5"/>
    <mergeCell ref="P5:Q5"/>
    <mergeCell ref="R5:S5"/>
    <mergeCell ref="N17:O17"/>
    <mergeCell ref="P17:Q17"/>
    <mergeCell ref="R17:S17"/>
  </mergeCells>
  <pageMargins left="0.28999999999999998" right="0.11" top="0.23" bottom="0.2" header="0.2" footer="0.2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zoomScale="110" zoomScaleNormal="110" workbookViewId="0">
      <selection activeCell="C13" sqref="C13:C14"/>
    </sheetView>
  </sheetViews>
  <sheetFormatPr defaultColWidth="8.77734375" defaultRowHeight="13.2"/>
  <cols>
    <col min="1" max="1" width="11.5546875" style="70" customWidth="1"/>
    <col min="2" max="2" width="11.77734375" style="70" customWidth="1"/>
    <col min="3" max="3" width="8.77734375" style="70"/>
    <col min="4" max="4" width="10.21875" style="70" customWidth="1"/>
    <col min="5" max="5" width="10.44140625" style="70" customWidth="1"/>
    <col min="6" max="7" width="9.77734375" style="70" customWidth="1"/>
    <col min="8" max="16384" width="8.77734375" style="70"/>
  </cols>
  <sheetData>
    <row r="1" spans="1:8" ht="17.399999999999999">
      <c r="A1" s="88" t="s">
        <v>68</v>
      </c>
    </row>
    <row r="2" spans="1:8" ht="18" customHeight="1">
      <c r="A2" s="120">
        <v>44508</v>
      </c>
      <c r="C2" s="111"/>
      <c r="D2" s="111"/>
      <c r="F2" s="88"/>
      <c r="G2" s="88"/>
      <c r="H2" s="88"/>
    </row>
    <row r="3" spans="1:8">
      <c r="A3" s="120"/>
    </row>
    <row r="4" spans="1:8">
      <c r="B4" s="86"/>
    </row>
    <row r="5" spans="1:8">
      <c r="B5" s="80"/>
    </row>
    <row r="7" spans="1:8" ht="18" thickBot="1">
      <c r="A7" s="100" t="s">
        <v>55</v>
      </c>
      <c r="C7" s="100"/>
      <c r="D7" s="100"/>
      <c r="E7" s="100"/>
      <c r="F7" s="100"/>
      <c r="G7" s="100"/>
    </row>
    <row r="8" spans="1:8" ht="30" customHeight="1" thickBot="1">
      <c r="B8" s="142" t="s">
        <v>39</v>
      </c>
      <c r="C8" s="143"/>
      <c r="D8" s="140" t="s">
        <v>35</v>
      </c>
      <c r="E8" s="141"/>
      <c r="F8" s="138" t="s">
        <v>42</v>
      </c>
      <c r="G8" s="139"/>
    </row>
    <row r="9" spans="1:8" ht="21.6" customHeight="1" thickBot="1">
      <c r="B9" s="89" t="s">
        <v>9</v>
      </c>
      <c r="C9" s="90" t="s">
        <v>10</v>
      </c>
      <c r="D9" s="91" t="s">
        <v>9</v>
      </c>
      <c r="E9" s="92" t="s">
        <v>10</v>
      </c>
      <c r="F9" s="91" t="s">
        <v>9</v>
      </c>
      <c r="G9" s="92" t="s">
        <v>10</v>
      </c>
    </row>
    <row r="10" spans="1:8" ht="18.600000000000001" customHeight="1" thickBot="1">
      <c r="A10" s="93" t="s">
        <v>17</v>
      </c>
      <c r="B10" s="104">
        <v>319</v>
      </c>
      <c r="C10" s="105">
        <v>31.7</v>
      </c>
      <c r="D10" s="94">
        <v>97</v>
      </c>
      <c r="E10" s="95">
        <v>8.8000000000000025</v>
      </c>
      <c r="F10" s="104">
        <v>109</v>
      </c>
      <c r="G10" s="105">
        <v>10.3</v>
      </c>
    </row>
    <row r="11" spans="1:8" ht="17.55" customHeight="1" thickBot="1">
      <c r="A11" s="93" t="s">
        <v>19</v>
      </c>
      <c r="B11" s="104">
        <v>634</v>
      </c>
      <c r="C11" s="95">
        <v>69.933333333333337</v>
      </c>
      <c r="D11" s="94">
        <v>297</v>
      </c>
      <c r="E11" s="95">
        <v>34.266666666666858</v>
      </c>
      <c r="F11" s="104">
        <v>376</v>
      </c>
      <c r="G11" s="105">
        <v>41.8</v>
      </c>
    </row>
    <row r="12" spans="1:8" ht="12.75" customHeight="1">
      <c r="A12" s="96"/>
      <c r="B12" s="97"/>
      <c r="C12" s="98"/>
      <c r="D12" s="97"/>
      <c r="E12" s="98"/>
      <c r="F12" s="97"/>
      <c r="G12" s="98"/>
    </row>
    <row r="13" spans="1:8" ht="12.75" customHeight="1">
      <c r="B13" s="106"/>
      <c r="C13" s="107"/>
      <c r="D13" s="97"/>
      <c r="E13" s="98"/>
      <c r="F13" s="97"/>
      <c r="G13" s="98"/>
    </row>
    <row r="14" spans="1:8" ht="12.75" customHeight="1">
      <c r="A14" s="96"/>
      <c r="B14" s="97"/>
      <c r="C14" s="107"/>
      <c r="D14" s="97"/>
      <c r="E14" s="98"/>
      <c r="F14" s="97"/>
      <c r="G14" s="98"/>
    </row>
    <row r="15" spans="1:8" ht="18" thickBot="1">
      <c r="A15" s="99" t="s">
        <v>56</v>
      </c>
      <c r="B15" s="101"/>
      <c r="C15" s="101"/>
    </row>
    <row r="16" spans="1:8" ht="25.2" customHeight="1" thickBot="1">
      <c r="A16" s="100"/>
      <c r="D16" s="102" t="s">
        <v>40</v>
      </c>
      <c r="E16" s="103" t="s">
        <v>36</v>
      </c>
      <c r="F16" s="103" t="s">
        <v>43</v>
      </c>
      <c r="H16" s="100"/>
    </row>
    <row r="17" spans="1:7" ht="18" customHeight="1" thickBot="1">
      <c r="A17" s="144" t="s">
        <v>37</v>
      </c>
      <c r="B17" s="145"/>
      <c r="C17" s="146"/>
      <c r="D17" s="104">
        <v>48</v>
      </c>
      <c r="E17" s="94">
        <v>15</v>
      </c>
      <c r="F17" s="94">
        <v>17</v>
      </c>
    </row>
    <row r="18" spans="1:7" ht="18" customHeight="1" thickBot="1">
      <c r="A18" s="144" t="s">
        <v>38</v>
      </c>
      <c r="B18" s="145"/>
      <c r="C18" s="146"/>
      <c r="D18" s="104">
        <v>67</v>
      </c>
      <c r="E18" s="94">
        <v>19</v>
      </c>
      <c r="F18" s="94">
        <v>28</v>
      </c>
    </row>
    <row r="19" spans="1:7">
      <c r="E19" s="85"/>
      <c r="F19" s="85"/>
      <c r="G19" s="85"/>
    </row>
  </sheetData>
  <mergeCells count="5">
    <mergeCell ref="F8:G8"/>
    <mergeCell ref="D8:E8"/>
    <mergeCell ref="B8:C8"/>
    <mergeCell ref="A17:C17"/>
    <mergeCell ref="A18:C1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ODS Countable</vt:lpstr>
      <vt:lpstr>Traditional</vt:lpstr>
      <vt:lpstr>Hybrid Enrollment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Lujan, Annette</dc:creator>
  <cp:lastModifiedBy>Lujan, Annette</cp:lastModifiedBy>
  <cp:lastPrinted>2021-11-08T16:24:56Z</cp:lastPrinted>
  <dcterms:created xsi:type="dcterms:W3CDTF">2015-12-11T15:22:17Z</dcterms:created>
  <dcterms:modified xsi:type="dcterms:W3CDTF">2021-11-08T16:25:13Z</dcterms:modified>
</cp:coreProperties>
</file>