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 defaultThemeVersion="123820"/>
  <mc:AlternateContent xmlns:mc="http://schemas.openxmlformats.org/markup-compatibility/2006">
    <mc:Choice Requires="x15">
      <x15ac:absPath xmlns:x15ac="http://schemas.microsoft.com/office/spreadsheetml/2010/11/ac" url="/Users/s02177288/Desktop/_000_AAA/000_html/portal/pdf/fte/"/>
    </mc:Choice>
  </mc:AlternateContent>
  <xr:revisionPtr revIDLastSave="0" documentId="8_{FB775029-9BDB-BF40-B9D4-3EF687AC5195}" xr6:coauthVersionLast="47" xr6:coauthVersionMax="47" xr10:uidLastSave="{00000000-0000-0000-0000-000000000000}"/>
  <bookViews>
    <workbookView xWindow="0" yWindow="500" windowWidth="18040" windowHeight="9140" activeTab="1" xr2:uid="{00000000-000D-0000-FFFF-FFFF00000000}"/>
  </bookViews>
  <sheets>
    <sheet name="ODS Countable" sheetId="1" r:id="rId1"/>
    <sheet name="Traditional" sheetId="3" r:id="rId2"/>
    <sheet name="Hybrid Enrollment" sheetId="4" r:id="rId3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4" i="3" l="1"/>
  <c r="N14" i="3"/>
  <c r="Q24" i="3" l="1"/>
  <c r="P24" i="3"/>
  <c r="K24" i="3"/>
  <c r="J24" i="3"/>
  <c r="G11" i="3" l="1"/>
  <c r="Q11" i="3" s="1"/>
  <c r="F11" i="3"/>
  <c r="P11" i="3" s="1"/>
  <c r="K11" i="3" l="1"/>
  <c r="J11" i="3"/>
  <c r="N15" i="1"/>
  <c r="L15" i="1"/>
  <c r="J15" i="1"/>
  <c r="H15" i="1"/>
  <c r="F15" i="1"/>
  <c r="D15" i="1"/>
  <c r="I14" i="3" l="1"/>
  <c r="H14" i="3"/>
  <c r="B14" i="3" l="1"/>
  <c r="F7" i="3" l="1"/>
  <c r="G7" i="3"/>
  <c r="F8" i="3"/>
  <c r="G8" i="3"/>
  <c r="F9" i="3"/>
  <c r="G9" i="3"/>
  <c r="F10" i="3"/>
  <c r="G10" i="3"/>
  <c r="F12" i="3"/>
  <c r="G12" i="3"/>
  <c r="F13" i="3"/>
  <c r="G13" i="3"/>
  <c r="F14" i="3" l="1"/>
  <c r="G14" i="3"/>
  <c r="C14" i="3" l="1"/>
  <c r="Q26" i="3" l="1"/>
  <c r="S26" i="3" s="1"/>
  <c r="P26" i="3"/>
  <c r="R26" i="3" s="1"/>
  <c r="Q25" i="3"/>
  <c r="S25" i="3" s="1"/>
  <c r="P25" i="3"/>
  <c r="R25" i="3" s="1"/>
  <c r="Q23" i="3"/>
  <c r="S23" i="3" s="1"/>
  <c r="P23" i="3"/>
  <c r="R23" i="3" s="1"/>
  <c r="Q22" i="3"/>
  <c r="S22" i="3" s="1"/>
  <c r="P22" i="3"/>
  <c r="R22" i="3" s="1"/>
  <c r="Q21" i="3"/>
  <c r="S21" i="3" s="1"/>
  <c r="P21" i="3"/>
  <c r="R21" i="3" s="1"/>
  <c r="Q20" i="3"/>
  <c r="S20" i="3" s="1"/>
  <c r="P20" i="3"/>
  <c r="R20" i="3" s="1"/>
  <c r="P7" i="3" l="1"/>
  <c r="R7" i="3" s="1"/>
  <c r="P8" i="3"/>
  <c r="R8" i="3" s="1"/>
  <c r="P9" i="3"/>
  <c r="R9" i="3" s="1"/>
  <c r="P10" i="3"/>
  <c r="R10" i="3" s="1"/>
  <c r="P12" i="3"/>
  <c r="R12" i="3" s="1"/>
  <c r="P13" i="3"/>
  <c r="D26" i="1" l="1"/>
  <c r="F26" i="1"/>
  <c r="H26" i="1"/>
  <c r="J26" i="1"/>
  <c r="L26" i="1"/>
  <c r="N26" i="1"/>
  <c r="Q7" i="3" l="1"/>
  <c r="S7" i="3" s="1"/>
  <c r="Q12" i="3"/>
  <c r="S12" i="3" s="1"/>
  <c r="Q8" i="3"/>
  <c r="S8" i="3" s="1"/>
  <c r="Q13" i="3"/>
  <c r="Q9" i="3"/>
  <c r="S9" i="3" s="1"/>
  <c r="Q10" i="3"/>
  <c r="S10" i="3" s="1"/>
  <c r="K26" i="3" l="1"/>
  <c r="M26" i="3" s="1"/>
  <c r="J26" i="3"/>
  <c r="L26" i="3" s="1"/>
  <c r="J13" i="3" l="1"/>
  <c r="K13" i="3"/>
  <c r="G27" i="3" l="1"/>
  <c r="Q27" i="3" s="1"/>
  <c r="S27" i="3" s="1"/>
  <c r="F27" i="3"/>
  <c r="P27" i="3" s="1"/>
  <c r="R27" i="3" s="1"/>
  <c r="K23" i="3"/>
  <c r="M23" i="3" s="1"/>
  <c r="J23" i="3"/>
  <c r="L23" i="3" s="1"/>
  <c r="K22" i="3"/>
  <c r="M22" i="3" s="1"/>
  <c r="J22" i="3"/>
  <c r="L22" i="3" s="1"/>
  <c r="K21" i="3"/>
  <c r="M21" i="3" s="1"/>
  <c r="J21" i="3"/>
  <c r="L21" i="3" s="1"/>
  <c r="K25" i="3"/>
  <c r="M25" i="3" s="1"/>
  <c r="J25" i="3"/>
  <c r="L25" i="3" s="1"/>
  <c r="K20" i="3"/>
  <c r="M20" i="3" s="1"/>
  <c r="J20" i="3"/>
  <c r="L20" i="3" s="1"/>
  <c r="E14" i="3"/>
  <c r="D14" i="3"/>
  <c r="K10" i="3"/>
  <c r="M10" i="3" s="1"/>
  <c r="J10" i="3"/>
  <c r="L10" i="3" s="1"/>
  <c r="K9" i="3"/>
  <c r="M9" i="3" s="1"/>
  <c r="J9" i="3"/>
  <c r="L9" i="3" s="1"/>
  <c r="J8" i="3"/>
  <c r="L8" i="3" s="1"/>
  <c r="J12" i="3"/>
  <c r="L12" i="3" s="1"/>
  <c r="K7" i="3"/>
  <c r="M7" i="3" s="1"/>
  <c r="J7" i="3"/>
  <c r="L7" i="3" s="1"/>
  <c r="J27" i="3" l="1"/>
  <c r="L27" i="3" s="1"/>
  <c r="K27" i="3"/>
  <c r="M27" i="3" s="1"/>
  <c r="K12" i="3"/>
  <c r="M12" i="3" s="1"/>
  <c r="K8" i="3"/>
  <c r="M8" i="3" s="1"/>
  <c r="Q14" i="3"/>
  <c r="S14" i="3" s="1"/>
  <c r="J14" i="3" l="1"/>
  <c r="L14" i="3" s="1"/>
  <c r="P14" i="3"/>
  <c r="R14" i="3" s="1"/>
  <c r="K14" i="3"/>
  <c r="M14" i="3" s="1"/>
</calcChain>
</file>

<file path=xl/sharedStrings.xml><?xml version="1.0" encoding="utf-8"?>
<sst xmlns="http://schemas.openxmlformats.org/spreadsheetml/2006/main" count="183" uniqueCount="77">
  <si>
    <t>Daily FTE and Head Counts</t>
  </si>
  <si>
    <t>Over-all Totals (Unduplicated)</t>
  </si>
  <si>
    <t>Resident</t>
  </si>
  <si>
    <t>Asset</t>
  </si>
  <si>
    <t>Non-Resident</t>
  </si>
  <si>
    <t>Needs Residency Review</t>
  </si>
  <si>
    <t>Undeclared</t>
  </si>
  <si>
    <t>All Residencies</t>
  </si>
  <si>
    <t>College</t>
  </si>
  <si>
    <t>Head Count</t>
  </si>
  <si>
    <t>FTE</t>
  </si>
  <si>
    <t>TSJC</t>
  </si>
  <si>
    <t>Online Totals</t>
  </si>
  <si>
    <t>Campus</t>
  </si>
  <si>
    <t>CCCOnline</t>
  </si>
  <si>
    <t>Totals By Campus</t>
  </si>
  <si>
    <t>Description</t>
  </si>
  <si>
    <t>TAC</t>
  </si>
  <si>
    <t>TCN</t>
  </si>
  <si>
    <t>TMC</t>
  </si>
  <si>
    <t>TZY</t>
  </si>
  <si>
    <t>TZZ</t>
  </si>
  <si>
    <t>TOTAL</t>
  </si>
  <si>
    <t>Term:</t>
  </si>
  <si>
    <t>Institution:</t>
  </si>
  <si>
    <t>FTE by Residency by Campus</t>
  </si>
  <si>
    <t>Year-Over-Year FTE Comparison</t>
  </si>
  <si>
    <t>R - Resident</t>
  </si>
  <si>
    <t>N - Non-Resident</t>
  </si>
  <si>
    <t>FTE (Annl)</t>
  </si>
  <si>
    <t>From COGNOS ODS</t>
  </si>
  <si>
    <t>Prepared by:</t>
  </si>
  <si>
    <t>TPR</t>
  </si>
  <si>
    <t>Annette Lujan</t>
  </si>
  <si>
    <t>TAC Hybrid Sections Offered</t>
  </si>
  <si>
    <t>TMC Hybrid Sections Offered</t>
  </si>
  <si>
    <t>Fall 202220</t>
  </si>
  <si>
    <t>202120 All Residencies 29JAN2021</t>
  </si>
  <si>
    <t>Hybrid Fall 202120</t>
  </si>
  <si>
    <t>Fall 202120</t>
  </si>
  <si>
    <t>TAC Alamosa Campus</t>
  </si>
  <si>
    <t>TMC Trinidad Campus</t>
  </si>
  <si>
    <t>TZY Alamosa Misc Campus</t>
  </si>
  <si>
    <t>TZZ Trinidad Misc Campus</t>
  </si>
  <si>
    <t>TCN CCCOnline</t>
  </si>
  <si>
    <t>TPR Prison Campus</t>
  </si>
  <si>
    <t>Head Count and FTE for Hybrid Courses:  Previous 3 Terms</t>
  </si>
  <si>
    <t>Number of Sections offered as Hybrid</t>
  </si>
  <si>
    <t>TSC Alamosa Campus</t>
  </si>
  <si>
    <t>TSC Trinidad Campus</t>
  </si>
  <si>
    <t>TSC Alamosa Misc Campus</t>
  </si>
  <si>
    <t>TSC Trinidad Misc Campus</t>
  </si>
  <si>
    <t>TSC CCCOnline</t>
  </si>
  <si>
    <t>TSC Prison Campus</t>
  </si>
  <si>
    <t>TSC-Trinidad State College</t>
  </si>
  <si>
    <t>TSC</t>
  </si>
  <si>
    <r>
      <t xml:space="preserve">Comparison of </t>
    </r>
    <r>
      <rPr>
        <b/>
        <sz val="9"/>
        <rFont val="Arial"/>
        <family val="2"/>
      </rPr>
      <t xml:space="preserve">Current </t>
    </r>
    <r>
      <rPr>
        <sz val="9"/>
        <rFont val="Arial"/>
        <family val="2"/>
      </rPr>
      <t>FTE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to </t>
    </r>
    <r>
      <rPr>
        <b/>
        <sz val="9"/>
        <rFont val="Arial"/>
        <family val="2"/>
      </rPr>
      <t>Final</t>
    </r>
    <r>
      <rPr>
        <sz val="9"/>
        <rFont val="Arial"/>
        <family val="2"/>
      </rPr>
      <t xml:space="preserve"> FTE, Fall Year-Over-Year</t>
    </r>
  </si>
  <si>
    <t>202320 Fall 2022</t>
  </si>
  <si>
    <t xml:space="preserve">TSC Fall 202320  Countable FTE </t>
  </si>
  <si>
    <t>First day of class prior Fall 202220 - Aug 16, 2021</t>
  </si>
  <si>
    <t>First day of class current Fall 202320 - Aug 22, 2022</t>
  </si>
  <si>
    <t>Difference Fall 2022 to Fall 2021</t>
  </si>
  <si>
    <t>% Difference Fall 2022 to Fall 2021</t>
  </si>
  <si>
    <t>Difference Fall 2022 to Fall 2020</t>
  </si>
  <si>
    <t>% Difference Fall 2022 to Fall 2020</t>
  </si>
  <si>
    <t xml:space="preserve"> TSC - FALL 202320 Hybrid Course Enrollment </t>
  </si>
  <si>
    <t>202220 All Residencies 28JAN2022</t>
  </si>
  <si>
    <t>TON</t>
  </si>
  <si>
    <t>TSJC Online Campus</t>
  </si>
  <si>
    <t>Online Campus</t>
  </si>
  <si>
    <t>Hybrid Fall 202220 Final</t>
  </si>
  <si>
    <t>Hybrid Fall 202320</t>
  </si>
  <si>
    <t>Fall 202320</t>
  </si>
  <si>
    <t>202320 All Residencies 17JUN2022</t>
  </si>
  <si>
    <t>06/17/2022</t>
  </si>
  <si>
    <t>202220 All Residencies 18JUN2021</t>
  </si>
  <si>
    <t>202120 All Residencies 19JUN2020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</si>
</sst>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mm\ d\,\ yyyy"/>
    <numFmt numFmtId="165" formatCode="#,##0.0"/>
    <numFmt numFmtId="166" formatCode="0.0%"/>
    <numFmt numFmtId="167" formatCode="mmm\ d\,\ yyyy;@"/>
    <numFmt numFmtId="168" formatCode="h\:mm\:ss\ AM/PM;@"/>
    <numFmt numFmtId="169" formatCode="#,##0.000"/>
    <numFmt numFmtId="170" formatCode="#,##0.0000"/>
  </numFmts>
  <fonts count="45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4"/>
      <color theme="1"/>
      <name val="Andale WT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b/>
      <u/>
      <sz val="14"/>
      <color theme="1"/>
      <name val="Andale WT"/>
      <family val="2"/>
    </font>
    <font>
      <b/>
      <sz val="8"/>
      <color rgb="FF333333"/>
      <name val="Andale WT"/>
      <family val="2"/>
    </font>
    <font>
      <sz val="8"/>
      <color rgb="FF333333"/>
      <name val="Andale WT"/>
      <family val="2"/>
    </font>
    <font>
      <b/>
      <sz val="8"/>
      <color rgb="FF454545"/>
      <name val="Andale WT"/>
      <family val="2"/>
    </font>
    <font>
      <u/>
      <sz val="8"/>
      <color rgb="FF0000FF"/>
      <name val="Andale WT"/>
      <family val="2"/>
    </font>
    <font>
      <sz val="8"/>
      <color rgb="FF454545"/>
      <name val="Andale WT"/>
      <family val="2"/>
    </font>
    <font>
      <sz val="10"/>
      <color theme="1"/>
      <name val="Tahoma"/>
      <family val="2"/>
    </font>
    <font>
      <sz val="8"/>
      <color theme="1"/>
      <name val="Andale WT"/>
      <family val="2"/>
    </font>
    <font>
      <sz val="10"/>
      <color rgb="FF000000"/>
      <name val="Tahoma"/>
      <family val="2"/>
    </font>
    <font>
      <b/>
      <u/>
      <sz val="16"/>
      <name val="Tahoma"/>
      <family val="2"/>
    </font>
    <font>
      <sz val="10"/>
      <name val="Arial"/>
      <family val="2"/>
    </font>
    <font>
      <sz val="10"/>
      <name val="Tahoma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000000"/>
      <name val="Tahoma"/>
      <family val="2"/>
    </font>
    <font>
      <b/>
      <sz val="8"/>
      <name val="Andale WT"/>
    </font>
    <font>
      <b/>
      <sz val="8"/>
      <color indexed="8"/>
      <name val="Tahoma"/>
      <family val="2"/>
    </font>
    <font>
      <b/>
      <sz val="8"/>
      <color rgb="FF000000"/>
      <name val="Tahoma"/>
      <family val="2"/>
    </font>
    <font>
      <b/>
      <sz val="8"/>
      <name val="Tahoma"/>
      <family val="2"/>
    </font>
    <font>
      <sz val="8"/>
      <name val="Andale WT"/>
    </font>
    <font>
      <sz val="8"/>
      <color theme="1"/>
      <name val="Andale WT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/>
      <sz val="8"/>
      <color theme="1"/>
      <name val="Andale WT"/>
      <family val="2"/>
    </font>
    <font>
      <sz val="8"/>
      <name val="Andale WT"/>
      <family val="2"/>
    </font>
    <font>
      <b/>
      <sz val="10"/>
      <name val="Andale WT"/>
      <family val="2"/>
    </font>
    <font>
      <sz val="10"/>
      <color rgb="FF0070C0"/>
      <name val="Arial"/>
      <family val="2"/>
    </font>
    <font>
      <sz val="9"/>
      <name val="Tahoma"/>
      <family val="2"/>
    </font>
    <font>
      <b/>
      <sz val="9"/>
      <color rgb="FF454545"/>
      <name val="Andale WT"/>
    </font>
    <font>
      <b/>
      <sz val="12"/>
      <color theme="8" tint="-0.499984740745262"/>
      <name val="Tahoma"/>
      <family val="2"/>
    </font>
    <font>
      <sz val="10"/>
      <color rgb="FF7030A0"/>
      <name val="Andale WT"/>
      <family val="2"/>
    </font>
    <font>
      <sz val="10"/>
      <color rgb="FFFF0000"/>
      <name val="Tahoma"/>
      <family val="2"/>
    </font>
    <font>
      <sz val="10"/>
      <color rgb="FF7030A0"/>
      <name val="Tahoma"/>
      <family val="2"/>
    </font>
    <font>
      <b/>
      <sz val="8"/>
      <color rgb="FF7030A0"/>
      <name val="Arial"/>
      <family val="2"/>
    </font>
    <font>
      <sz val="8"/>
      <color rgb="FF7030A0"/>
      <name val="Andale WT"/>
      <family val="2"/>
    </font>
    <font>
      <sz val="10"/>
      <color rgb="FF7030A0"/>
      <name val="Arial"/>
      <family val="2"/>
    </font>
    <font>
      <b/>
      <sz val="10"/>
      <name val="Andale WT"/>
    </font>
    <font>
      <b/>
      <sz val="8"/>
      <name val="Andale WT"/>
      <family val="2"/>
    </font>
  </fonts>
  <fills count="11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DFDFDF"/>
        <bgColor indexed="64"/>
      </patternFill>
    </fill>
    <fill>
      <patternFill patternType="solid">
        <fgColor rgb="FFBFD2E2"/>
      </patternFill>
    </fill>
    <fill>
      <patternFill patternType="solid">
        <fgColor rgb="FFFFFF99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FFF3B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7E5E5"/>
        <bgColor indexed="64"/>
      </patternFill>
    </fill>
    <fill>
      <patternFill patternType="solid">
        <fgColor rgb="FFDAE6C0"/>
        <bgColor indexed="64"/>
      </patternFill>
    </fill>
  </fills>
  <borders count="38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/>
      <top style="medium">
        <color rgb="FFE2E2E2"/>
      </top>
      <bottom/>
      <diagonal/>
    </border>
    <border>
      <left/>
      <right style="thin">
        <color rgb="FF93B1CD"/>
      </right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72A376"/>
      </left>
      <right style="thin">
        <color rgb="FF72A376"/>
      </right>
      <top style="thin">
        <color rgb="FF72A376"/>
      </top>
      <bottom style="thin">
        <color rgb="FF72A376"/>
      </bottom>
      <diagonal/>
    </border>
    <border>
      <left/>
      <right style="thin">
        <color rgb="FF72A376"/>
      </right>
      <top style="thin">
        <color rgb="FF72A376"/>
      </top>
      <bottom style="thin">
        <color rgb="FF72A376"/>
      </bottom>
      <diagonal/>
    </border>
    <border>
      <left style="thin">
        <color rgb="FF72A376"/>
      </left>
      <right style="thin">
        <color rgb="FF72A376"/>
      </right>
      <top/>
      <bottom style="thin">
        <color rgb="FF72A376"/>
      </bottom>
      <diagonal/>
    </border>
    <border>
      <left style="thin">
        <color rgb="FF72A376"/>
      </left>
      <right/>
      <top style="thin">
        <color rgb="FF72A376"/>
      </top>
      <bottom style="thin">
        <color rgb="FF72A376"/>
      </bottom>
      <diagonal/>
    </border>
    <border>
      <left/>
      <right/>
      <top style="thin">
        <color rgb="FF72A376"/>
      </top>
      <bottom style="thin">
        <color rgb="FF72A376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B6B6B6"/>
      </left>
      <right style="medium">
        <color rgb="FFB6B6B6"/>
      </right>
      <top style="medium">
        <color rgb="FFB6B6B6"/>
      </top>
      <bottom style="medium">
        <color rgb="FFB6B6B6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B6B6B6"/>
      </bottom>
      <diagonal/>
    </border>
    <border>
      <left style="medium">
        <color rgb="FFB6B6B6"/>
      </left>
      <right/>
      <top style="medium">
        <color rgb="FFB6B6B6"/>
      </top>
      <bottom style="medium">
        <color rgb="FFB6B6B6"/>
      </bottom>
      <diagonal/>
    </border>
    <border>
      <left/>
      <right/>
      <top style="medium">
        <color rgb="FFB6B6B6"/>
      </top>
      <bottom style="medium">
        <color rgb="FFB6B6B6"/>
      </bottom>
      <diagonal/>
    </border>
    <border>
      <left/>
      <right style="medium">
        <color rgb="FFB6B6B6"/>
      </right>
      <top style="medium">
        <color rgb="FFB6B6B6"/>
      </top>
      <bottom style="medium">
        <color rgb="FFB6B6B6"/>
      </bottom>
      <diagonal/>
    </border>
    <border>
      <left style="thin">
        <color rgb="FF93B1CD"/>
      </left>
      <right style="thin">
        <color rgb="FFCCCCCC"/>
      </right>
      <top style="thin">
        <color rgb="FF4F81BD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4F81BD"/>
      </top>
      <bottom style="thin">
        <color rgb="FFCCCCCC"/>
      </bottom>
      <diagonal/>
    </border>
    <border>
      <left style="thin">
        <color rgb="FFCCCCCC"/>
      </left>
      <right style="thin">
        <color rgb="FF4F81BD"/>
      </right>
      <top style="thin">
        <color rgb="FF4F81BD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4F81BD"/>
      </right>
      <top style="thin">
        <color rgb="FFCCCCCC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A2C4E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A2C4E0"/>
      </bottom>
      <diagonal/>
    </border>
    <border>
      <left style="thin">
        <color rgb="FFCCCCCC"/>
      </left>
      <right style="thin">
        <color rgb="FF4F81BD"/>
      </right>
      <top style="thin">
        <color rgb="FFCCCCCC"/>
      </top>
      <bottom style="thin">
        <color rgb="FFA2C4E0"/>
      </bottom>
      <diagonal/>
    </border>
  </borders>
  <cellStyleXfs count="5">
    <xf numFmtId="0" fontId="0" fillId="0" borderId="0"/>
    <xf numFmtId="9" fontId="15" fillId="0" borderId="0" applyFont="0" applyFill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1" xfId="0" applyBorder="1"/>
    <xf numFmtId="0" fontId="0" fillId="2" borderId="3" xfId="0" applyFill="1" applyBorder="1"/>
    <xf numFmtId="0" fontId="7" fillId="2" borderId="3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right" vertical="top"/>
    </xf>
    <xf numFmtId="3" fontId="9" fillId="0" borderId="4" xfId="0" applyNumberFormat="1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0" fillId="0" borderId="0" xfId="0" applyAlignment="1"/>
    <xf numFmtId="3" fontId="4" fillId="0" borderId="0" xfId="0" applyNumberFormat="1" applyFont="1" applyAlignment="1">
      <alignment vertical="center"/>
    </xf>
    <xf numFmtId="19" fontId="12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 vertical="top"/>
    </xf>
    <xf numFmtId="0" fontId="14" fillId="0" borderId="0" xfId="0" applyFont="1" applyFill="1" applyAlignment="1"/>
    <xf numFmtId="0" fontId="15" fillId="0" borderId="0" xfId="0" applyFont="1" applyAlignment="1">
      <alignment vertical="top"/>
    </xf>
    <xf numFmtId="0" fontId="16" fillId="0" borderId="0" xfId="0" applyFont="1" applyFill="1" applyAlignment="1">
      <alignment vertical="top"/>
    </xf>
    <xf numFmtId="0" fontId="18" fillId="0" borderId="0" xfId="0" applyFont="1" applyFill="1" applyBorder="1" applyAlignment="1"/>
    <xf numFmtId="0" fontId="19" fillId="0" borderId="0" xfId="0" applyFont="1" applyAlignment="1">
      <alignment vertical="top"/>
    </xf>
    <xf numFmtId="0" fontId="18" fillId="0" borderId="0" xfId="0" applyFont="1" applyAlignment="1"/>
    <xf numFmtId="49" fontId="23" fillId="3" borderId="7" xfId="0" applyNumberFormat="1" applyFont="1" applyFill="1" applyBorder="1" applyAlignment="1">
      <alignment vertical="top" wrapText="1"/>
    </xf>
    <xf numFmtId="49" fontId="24" fillId="6" borderId="7" xfId="0" applyNumberFormat="1" applyFont="1" applyFill="1" applyBorder="1" applyAlignment="1">
      <alignment vertical="top" wrapText="1"/>
    </xf>
    <xf numFmtId="49" fontId="22" fillId="5" borderId="9" xfId="0" applyNumberFormat="1" applyFont="1" applyFill="1" applyBorder="1" applyAlignment="1">
      <alignment vertical="top" wrapText="1"/>
    </xf>
    <xf numFmtId="49" fontId="22" fillId="5" borderId="7" xfId="0" applyNumberFormat="1" applyFont="1" applyFill="1" applyBorder="1" applyAlignment="1">
      <alignment vertical="top" wrapText="1"/>
    </xf>
    <xf numFmtId="49" fontId="20" fillId="6" borderId="11" xfId="0" applyNumberFormat="1" applyFont="1" applyFill="1" applyBorder="1" applyAlignment="1">
      <alignment vertical="top"/>
    </xf>
    <xf numFmtId="3" fontId="20" fillId="0" borderId="12" xfId="0" applyNumberFormat="1" applyFont="1" applyBorder="1" applyAlignment="1">
      <alignment horizontal="right" vertical="top"/>
    </xf>
    <xf numFmtId="4" fontId="20" fillId="0" borderId="12" xfId="0" applyNumberFormat="1" applyFont="1" applyBorder="1" applyAlignment="1">
      <alignment horizontal="right" vertical="top"/>
    </xf>
    <xf numFmtId="3" fontId="25" fillId="0" borderId="7" xfId="0" applyNumberFormat="1" applyFont="1" applyBorder="1" applyAlignment="1">
      <alignment horizontal="right" vertical="top"/>
    </xf>
    <xf numFmtId="4" fontId="26" fillId="0" borderId="7" xfId="0" applyNumberFormat="1" applyFont="1" applyBorder="1" applyAlignment="1">
      <alignment horizontal="right" vertical="top"/>
    </xf>
    <xf numFmtId="165" fontId="22" fillId="5" borderId="14" xfId="0" applyNumberFormat="1" applyFont="1" applyFill="1" applyBorder="1" applyAlignment="1">
      <alignment horizontal="right" vertical="top"/>
    </xf>
    <xf numFmtId="9" fontId="22" fillId="5" borderId="14" xfId="1" applyFont="1" applyFill="1" applyBorder="1" applyAlignment="1">
      <alignment horizontal="right" vertical="top"/>
    </xf>
    <xf numFmtId="165" fontId="22" fillId="5" borderId="7" xfId="0" applyNumberFormat="1" applyFont="1" applyFill="1" applyBorder="1" applyAlignment="1">
      <alignment horizontal="right" vertical="top"/>
    </xf>
    <xf numFmtId="9" fontId="22" fillId="5" borderId="7" xfId="1" applyFont="1" applyFill="1" applyBorder="1" applyAlignment="1">
      <alignment horizontal="right" vertical="top"/>
    </xf>
    <xf numFmtId="4" fontId="26" fillId="0" borderId="15" xfId="0" applyNumberFormat="1" applyFont="1" applyBorder="1" applyAlignment="1">
      <alignment horizontal="right" vertical="top"/>
    </xf>
    <xf numFmtId="3" fontId="25" fillId="0" borderId="15" xfId="0" applyNumberFormat="1" applyFont="1" applyBorder="1" applyAlignment="1">
      <alignment horizontal="right" vertical="top"/>
    </xf>
    <xf numFmtId="49" fontId="23" fillId="3" borderId="11" xfId="0" applyNumberFormat="1" applyFont="1" applyFill="1" applyBorder="1" applyAlignment="1">
      <alignment vertical="top" wrapText="1"/>
    </xf>
    <xf numFmtId="3" fontId="23" fillId="3" borderId="16" xfId="0" applyNumberFormat="1" applyFont="1" applyFill="1" applyBorder="1" applyAlignment="1">
      <alignment horizontal="right" vertical="top"/>
    </xf>
    <xf numFmtId="4" fontId="23" fillId="3" borderId="16" xfId="0" applyNumberFormat="1" applyFont="1" applyFill="1" applyBorder="1" applyAlignment="1">
      <alignment horizontal="right" vertical="top"/>
    </xf>
    <xf numFmtId="1" fontId="27" fillId="6" borderId="7" xfId="0" applyNumberFormat="1" applyFont="1" applyFill="1" applyBorder="1" applyAlignment="1">
      <alignment vertical="top" wrapText="1"/>
    </xf>
    <xf numFmtId="2" fontId="27" fillId="6" borderId="7" xfId="0" applyNumberFormat="1" applyFont="1" applyFill="1" applyBorder="1" applyAlignment="1">
      <alignment vertical="top" wrapText="1"/>
    </xf>
    <xf numFmtId="3" fontId="22" fillId="7" borderId="9" xfId="0" applyNumberFormat="1" applyFont="1" applyFill="1" applyBorder="1" applyAlignment="1">
      <alignment horizontal="right" vertical="top" wrapText="1"/>
    </xf>
    <xf numFmtId="165" fontId="22" fillId="7" borderId="7" xfId="0" applyNumberFormat="1" applyFont="1" applyFill="1" applyBorder="1" applyAlignment="1">
      <alignment horizontal="right" vertical="top" wrapText="1"/>
    </xf>
    <xf numFmtId="166" fontId="22" fillId="7" borderId="7" xfId="1" applyNumberFormat="1" applyFont="1" applyFill="1" applyBorder="1" applyAlignment="1">
      <alignment horizontal="right" vertical="top" wrapText="1"/>
    </xf>
    <xf numFmtId="49" fontId="13" fillId="0" borderId="0" xfId="0" applyNumberFormat="1" applyFont="1" applyAlignment="1">
      <alignment horizontal="center" vertical="top" wrapText="1"/>
    </xf>
    <xf numFmtId="168" fontId="13" fillId="0" borderId="0" xfId="0" applyNumberFormat="1" applyFont="1" applyAlignment="1">
      <alignment horizontal="right" vertical="top" wrapText="1"/>
    </xf>
    <xf numFmtId="4" fontId="15" fillId="0" borderId="0" xfId="0" applyNumberFormat="1" applyFont="1" applyAlignment="1">
      <alignment vertical="top"/>
    </xf>
    <xf numFmtId="0" fontId="29" fillId="0" borderId="0" xfId="0" applyFont="1" applyAlignment="1">
      <alignment vertical="top"/>
    </xf>
    <xf numFmtId="49" fontId="22" fillId="5" borderId="17" xfId="0" applyNumberFormat="1" applyFont="1" applyFill="1" applyBorder="1" applyAlignment="1">
      <alignment vertical="top" wrapText="1"/>
    </xf>
    <xf numFmtId="3" fontId="25" fillId="0" borderId="17" xfId="0" applyNumberFormat="1" applyFont="1" applyBorder="1" applyAlignment="1">
      <alignment horizontal="right" vertical="top"/>
    </xf>
    <xf numFmtId="4" fontId="26" fillId="0" borderId="17" xfId="0" applyNumberFormat="1" applyFont="1" applyBorder="1" applyAlignment="1">
      <alignment horizontal="right" vertical="top"/>
    </xf>
    <xf numFmtId="3" fontId="26" fillId="0" borderId="17" xfId="0" applyNumberFormat="1" applyFont="1" applyBorder="1" applyAlignment="1">
      <alignment horizontal="right" vertical="top"/>
    </xf>
    <xf numFmtId="165" fontId="22" fillId="5" borderId="17" xfId="0" applyNumberFormat="1" applyFont="1" applyFill="1" applyBorder="1" applyAlignment="1">
      <alignment horizontal="right" vertical="top"/>
    </xf>
    <xf numFmtId="9" fontId="22" fillId="5" borderId="17" xfId="1" applyFont="1" applyFill="1" applyBorder="1" applyAlignment="1">
      <alignment horizontal="right" vertical="top"/>
    </xf>
    <xf numFmtId="0" fontId="18" fillId="0" borderId="0" xfId="0" applyFont="1" applyFill="1" applyBorder="1" applyAlignment="1">
      <alignment vertical="top"/>
    </xf>
    <xf numFmtId="3" fontId="22" fillId="7" borderId="17" xfId="0" applyNumberFormat="1" applyFont="1" applyFill="1" applyBorder="1" applyAlignment="1">
      <alignment horizontal="right" vertical="top" wrapText="1"/>
    </xf>
    <xf numFmtId="165" fontId="22" fillId="7" borderId="17" xfId="0" applyNumberFormat="1" applyFont="1" applyFill="1" applyBorder="1" applyAlignment="1">
      <alignment horizontal="right" vertical="top" wrapText="1"/>
    </xf>
    <xf numFmtId="166" fontId="22" fillId="7" borderId="17" xfId="1" applyNumberFormat="1" applyFont="1" applyFill="1" applyBorder="1" applyAlignment="1">
      <alignment horizontal="right" vertical="top" wrapText="1"/>
    </xf>
    <xf numFmtId="164" fontId="31" fillId="0" borderId="0" xfId="0" applyNumberFormat="1" applyFont="1" applyAlignment="1">
      <alignment vertical="center"/>
    </xf>
    <xf numFmtId="164" fontId="32" fillId="0" borderId="0" xfId="0" applyNumberFormat="1" applyFont="1" applyFill="1" applyAlignment="1">
      <alignment horizontal="right" vertical="center"/>
    </xf>
    <xf numFmtId="0" fontId="33" fillId="0" borderId="0" xfId="0" applyFont="1" applyAlignment="1">
      <alignment vertical="top"/>
    </xf>
    <xf numFmtId="167" fontId="34" fillId="0" borderId="0" xfId="0" applyNumberFormat="1" applyFont="1" applyAlignment="1">
      <alignment horizontal="left" vertical="top" wrapText="1"/>
    </xf>
    <xf numFmtId="2" fontId="28" fillId="0" borderId="0" xfId="0" applyNumberFormat="1" applyFont="1" applyAlignment="1">
      <alignment vertical="top"/>
    </xf>
    <xf numFmtId="4" fontId="18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3" fontId="22" fillId="5" borderId="13" xfId="0" applyNumberFormat="1" applyFont="1" applyFill="1" applyBorder="1" applyAlignment="1">
      <alignment horizontal="right" vertical="top"/>
    </xf>
    <xf numFmtId="3" fontId="22" fillId="5" borderId="9" xfId="0" applyNumberFormat="1" applyFont="1" applyFill="1" applyBorder="1" applyAlignment="1">
      <alignment horizontal="right" vertical="top"/>
    </xf>
    <xf numFmtId="3" fontId="22" fillId="5" borderId="17" xfId="0" applyNumberFormat="1" applyFont="1" applyFill="1" applyBorder="1" applyAlignment="1">
      <alignment horizontal="right" vertical="top"/>
    </xf>
    <xf numFmtId="0" fontId="15" fillId="0" borderId="0" xfId="0" applyFont="1" applyAlignment="1">
      <alignment vertical="top"/>
    </xf>
    <xf numFmtId="0" fontId="0" fillId="0" borderId="0" xfId="0"/>
    <xf numFmtId="0" fontId="0" fillId="0" borderId="0" xfId="0"/>
    <xf numFmtId="0" fontId="8" fillId="0" borderId="22" xfId="0" applyFont="1" applyBorder="1" applyAlignment="1">
      <alignment horizontal="center" vertical="top"/>
    </xf>
    <xf numFmtId="4" fontId="35" fillId="0" borderId="4" xfId="0" applyNumberFormat="1" applyFont="1" applyBorder="1" applyAlignment="1">
      <alignment horizontal="center" vertical="top"/>
    </xf>
    <xf numFmtId="3" fontId="0" fillId="0" borderId="0" xfId="0" applyNumberFormat="1"/>
    <xf numFmtId="4" fontId="0" fillId="0" borderId="0" xfId="0" applyNumberFormat="1"/>
    <xf numFmtId="49" fontId="17" fillId="0" borderId="0" xfId="0" applyNumberFormat="1" applyFont="1" applyAlignment="1">
      <alignment vertical="top"/>
    </xf>
    <xf numFmtId="0" fontId="16" fillId="0" borderId="0" xfId="0" applyFont="1"/>
    <xf numFmtId="0" fontId="16" fillId="0" borderId="0" xfId="0" applyFont="1" applyAlignment="1"/>
    <xf numFmtId="0" fontId="36" fillId="0" borderId="0" xfId="0" applyFont="1" applyAlignment="1"/>
    <xf numFmtId="0" fontId="37" fillId="0" borderId="0" xfId="0" applyFont="1" applyAlignment="1">
      <alignment vertical="center"/>
    </xf>
    <xf numFmtId="0" fontId="38" fillId="0" borderId="0" xfId="0" applyFont="1"/>
    <xf numFmtId="3" fontId="0" fillId="0" borderId="0" xfId="0" applyNumberFormat="1" applyAlignment="1"/>
    <xf numFmtId="4" fontId="0" fillId="0" borderId="0" xfId="0" applyNumberFormat="1" applyAlignment="1"/>
    <xf numFmtId="0" fontId="0" fillId="0" borderId="0" xfId="0" applyFill="1"/>
    <xf numFmtId="0" fontId="39" fillId="0" borderId="0" xfId="0" applyFont="1"/>
    <xf numFmtId="0" fontId="40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12" fillId="8" borderId="24" xfId="0" applyFont="1" applyFill="1" applyBorder="1" applyAlignment="1">
      <alignment horizontal="center" vertical="top" wrapText="1"/>
    </xf>
    <xf numFmtId="0" fontId="12" fillId="8" borderId="24" xfId="0" applyFont="1" applyFill="1" applyBorder="1" applyAlignment="1">
      <alignment horizontal="center" vertical="top"/>
    </xf>
    <xf numFmtId="0" fontId="12" fillId="2" borderId="24" xfId="0" applyFont="1" applyFill="1" applyBorder="1" applyAlignment="1">
      <alignment horizontal="center" vertical="top" wrapText="1"/>
    </xf>
    <xf numFmtId="0" fontId="12" fillId="2" borderId="24" xfId="0" applyFont="1" applyFill="1" applyBorder="1" applyAlignment="1">
      <alignment horizontal="center" vertical="top"/>
    </xf>
    <xf numFmtId="0" fontId="30" fillId="0" borderId="25" xfId="0" applyFont="1" applyBorder="1" applyAlignment="1">
      <alignment horizontal="center" vertical="top"/>
    </xf>
    <xf numFmtId="3" fontId="12" fillId="0" borderId="25" xfId="0" applyNumberFormat="1" applyFont="1" applyBorder="1" applyAlignment="1">
      <alignment horizontal="center" vertical="top"/>
    </xf>
    <xf numFmtId="4" fontId="12" fillId="0" borderId="25" xfId="0" applyNumberFormat="1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3" fontId="10" fillId="0" borderId="0" xfId="0" applyNumberFormat="1" applyFont="1" applyBorder="1" applyAlignment="1">
      <alignment horizontal="center" vertical="top"/>
    </xf>
    <xf numFmtId="4" fontId="10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12" fillId="8" borderId="26" xfId="0" applyFont="1" applyFill="1" applyBorder="1" applyAlignment="1">
      <alignment horizontal="center" vertical="top" wrapText="1"/>
    </xf>
    <xf numFmtId="0" fontId="12" fillId="2" borderId="26" xfId="0" applyFont="1" applyFill="1" applyBorder="1" applyAlignment="1">
      <alignment horizontal="center" vertical="top" wrapText="1"/>
    </xf>
    <xf numFmtId="3" fontId="31" fillId="0" borderId="25" xfId="0" applyNumberFormat="1" applyFont="1" applyBorder="1" applyAlignment="1">
      <alignment horizontal="center" vertical="top"/>
    </xf>
    <xf numFmtId="4" fontId="31" fillId="0" borderId="25" xfId="0" applyNumberFormat="1" applyFont="1" applyBorder="1" applyAlignment="1">
      <alignment horizontal="center" vertical="top"/>
    </xf>
    <xf numFmtId="169" fontId="10" fillId="0" borderId="0" xfId="0" applyNumberFormat="1" applyFont="1" applyBorder="1" applyAlignment="1">
      <alignment horizontal="center" vertical="top"/>
    </xf>
    <xf numFmtId="4" fontId="41" fillId="0" borderId="0" xfId="0" applyNumberFormat="1" applyFont="1" applyBorder="1" applyAlignment="1">
      <alignment horizontal="center" vertical="top"/>
    </xf>
    <xf numFmtId="3" fontId="22" fillId="7" borderId="13" xfId="0" applyNumberFormat="1" applyFont="1" applyFill="1" applyBorder="1" applyAlignment="1">
      <alignment horizontal="right" vertical="top"/>
    </xf>
    <xf numFmtId="165" fontId="22" fillId="7" borderId="14" xfId="0" applyNumberFormat="1" applyFont="1" applyFill="1" applyBorder="1" applyAlignment="1">
      <alignment horizontal="right" vertical="top"/>
    </xf>
    <xf numFmtId="9" fontId="22" fillId="7" borderId="14" xfId="1" applyFont="1" applyFill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42" fillId="0" borderId="0" xfId="0" applyFont="1" applyAlignment="1">
      <alignment vertical="top"/>
    </xf>
    <xf numFmtId="49" fontId="24" fillId="10" borderId="19" xfId="0" applyNumberFormat="1" applyFont="1" applyFill="1" applyBorder="1" applyAlignment="1">
      <alignment vertical="top" wrapText="1"/>
    </xf>
    <xf numFmtId="49" fontId="22" fillId="10" borderId="19" xfId="0" applyNumberFormat="1" applyFont="1" applyFill="1" applyBorder="1" applyAlignment="1">
      <alignment vertical="top" wrapText="1"/>
    </xf>
    <xf numFmtId="49" fontId="20" fillId="10" borderId="20" xfId="0" applyNumberFormat="1" applyFont="1" applyFill="1" applyBorder="1" applyAlignment="1">
      <alignment horizontal="left" vertical="top"/>
    </xf>
    <xf numFmtId="49" fontId="20" fillId="10" borderId="21" xfId="0" applyNumberFormat="1" applyFont="1" applyFill="1" applyBorder="1" applyAlignment="1">
      <alignment horizontal="left" vertical="top"/>
    </xf>
    <xf numFmtId="3" fontId="30" fillId="10" borderId="17" xfId="0" applyNumberFormat="1" applyFont="1" applyFill="1" applyBorder="1" applyAlignment="1">
      <alignment horizontal="right" vertical="top"/>
    </xf>
    <xf numFmtId="4" fontId="30" fillId="10" borderId="17" xfId="0" applyNumberFormat="1" applyFont="1" applyFill="1" applyBorder="1" applyAlignment="1">
      <alignment horizontal="right" vertical="top"/>
    </xf>
    <xf numFmtId="164" fontId="43" fillId="0" borderId="0" xfId="0" applyNumberFormat="1" applyFont="1" applyAlignment="1">
      <alignment vertical="center"/>
    </xf>
    <xf numFmtId="4" fontId="38" fillId="0" borderId="0" xfId="0" applyNumberFormat="1" applyFont="1"/>
    <xf numFmtId="170" fontId="10" fillId="0" borderId="0" xfId="0" applyNumberFormat="1" applyFont="1" applyBorder="1" applyAlignment="1">
      <alignment horizontal="center" vertical="top"/>
    </xf>
    <xf numFmtId="0" fontId="15" fillId="0" borderId="0" xfId="0" applyFont="1" applyAlignment="1">
      <alignment vertical="top"/>
    </xf>
    <xf numFmtId="9" fontId="22" fillId="5" borderId="14" xfId="1" applyNumberFormat="1" applyFont="1" applyFill="1" applyBorder="1" applyAlignment="1">
      <alignment horizontal="right" vertical="top"/>
    </xf>
    <xf numFmtId="3" fontId="9" fillId="0" borderId="0" xfId="0" applyNumberFormat="1" applyFont="1" applyBorder="1" applyAlignment="1">
      <alignment horizontal="center" vertical="top"/>
    </xf>
    <xf numFmtId="4" fontId="35" fillId="0" borderId="5" xfId="0" applyNumberFormat="1" applyFont="1" applyBorder="1" applyAlignment="1">
      <alignment horizontal="center" vertical="top"/>
    </xf>
    <xf numFmtId="3" fontId="20" fillId="0" borderId="30" xfId="0" applyNumberFormat="1" applyFont="1" applyBorder="1" applyAlignment="1">
      <alignment horizontal="right" vertical="top"/>
    </xf>
    <xf numFmtId="4" fontId="20" fillId="0" borderId="31" xfId="0" applyNumberFormat="1" applyFont="1" applyBorder="1" applyAlignment="1">
      <alignment horizontal="right" vertical="top"/>
    </xf>
    <xf numFmtId="3" fontId="20" fillId="0" borderId="31" xfId="0" applyNumberFormat="1" applyFont="1" applyBorder="1" applyAlignment="1">
      <alignment horizontal="right" vertical="top"/>
    </xf>
    <xf numFmtId="4" fontId="20" fillId="0" borderId="32" xfId="0" applyNumberFormat="1" applyFont="1" applyBorder="1" applyAlignment="1">
      <alignment horizontal="right" vertical="top"/>
    </xf>
    <xf numFmtId="3" fontId="20" fillId="0" borderId="33" xfId="0" applyNumberFormat="1" applyFont="1" applyBorder="1" applyAlignment="1">
      <alignment horizontal="right" vertical="top"/>
    </xf>
    <xf numFmtId="4" fontId="20" fillId="0" borderId="34" xfId="0" applyNumberFormat="1" applyFont="1" applyBorder="1" applyAlignment="1">
      <alignment horizontal="right" vertical="top"/>
    </xf>
    <xf numFmtId="3" fontId="20" fillId="0" borderId="35" xfId="0" applyNumberFormat="1" applyFont="1" applyBorder="1" applyAlignment="1">
      <alignment horizontal="right" vertical="top"/>
    </xf>
    <xf numFmtId="4" fontId="20" fillId="0" borderId="36" xfId="0" applyNumberFormat="1" applyFont="1" applyBorder="1" applyAlignment="1">
      <alignment horizontal="right" vertical="top"/>
    </xf>
    <xf numFmtId="3" fontId="20" fillId="0" borderId="36" xfId="0" applyNumberFormat="1" applyFont="1" applyBorder="1" applyAlignment="1">
      <alignment horizontal="right" vertical="top"/>
    </xf>
    <xf numFmtId="4" fontId="20" fillId="0" borderId="37" xfId="0" applyNumberFormat="1" applyFont="1" applyBorder="1" applyAlignment="1">
      <alignment horizontal="right" vertical="top"/>
    </xf>
    <xf numFmtId="3" fontId="9" fillId="0" borderId="22" xfId="0" applyNumberFormat="1" applyFont="1" applyBorder="1" applyAlignment="1">
      <alignment horizontal="center" vertical="top"/>
    </xf>
    <xf numFmtId="4" fontId="10" fillId="0" borderId="22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top" wrapText="1"/>
    </xf>
    <xf numFmtId="0" fontId="21" fillId="4" borderId="9" xfId="0" applyFont="1" applyFill="1" applyBorder="1" applyAlignment="1">
      <alignment horizontal="center" vertical="top" wrapText="1"/>
    </xf>
    <xf numFmtId="49" fontId="22" fillId="5" borderId="8" xfId="0" applyNumberFormat="1" applyFont="1" applyFill="1" applyBorder="1" applyAlignment="1">
      <alignment horizontal="center" vertical="top" wrapText="1"/>
    </xf>
    <xf numFmtId="49" fontId="22" fillId="5" borderId="9" xfId="0" applyNumberFormat="1" applyFont="1" applyFill="1" applyBorder="1" applyAlignment="1">
      <alignment horizontal="center" vertical="top" wrapText="1"/>
    </xf>
    <xf numFmtId="0" fontId="21" fillId="10" borderId="17" xfId="0" applyFont="1" applyFill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0" fontId="20" fillId="0" borderId="6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49" fontId="20" fillId="3" borderId="7" xfId="0" applyNumberFormat="1" applyFont="1" applyFill="1" applyBorder="1" applyAlignment="1">
      <alignment vertical="top" wrapText="1"/>
    </xf>
    <xf numFmtId="0" fontId="21" fillId="10" borderId="20" xfId="0" applyFont="1" applyFill="1" applyBorder="1" applyAlignment="1">
      <alignment horizontal="center" vertical="top" wrapText="1"/>
    </xf>
    <xf numFmtId="0" fontId="21" fillId="10" borderId="18" xfId="0" applyFont="1" applyFill="1" applyBorder="1" applyAlignment="1">
      <alignment horizontal="center" vertical="top" wrapText="1"/>
    </xf>
    <xf numFmtId="0" fontId="30" fillId="2" borderId="23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44" fillId="9" borderId="3" xfId="0" applyFont="1" applyFill="1" applyBorder="1" applyAlignment="1">
      <alignment horizontal="center" vertical="center" wrapText="1"/>
    </xf>
    <xf numFmtId="0" fontId="16" fillId="9" borderId="2" xfId="0" applyFont="1" applyFill="1" applyBorder="1"/>
    <xf numFmtId="0" fontId="30" fillId="8" borderId="23" xfId="0" applyFont="1" applyFill="1" applyBorder="1" applyAlignment="1">
      <alignment horizontal="center" vertical="center" wrapText="1"/>
    </xf>
    <xf numFmtId="0" fontId="30" fillId="8" borderId="2" xfId="0" applyFont="1" applyFill="1" applyBorder="1" applyAlignment="1">
      <alignment horizontal="center" vertical="center" wrapText="1"/>
    </xf>
    <xf numFmtId="0" fontId="30" fillId="0" borderId="27" xfId="0" applyFont="1" applyBorder="1" applyAlignment="1">
      <alignment horizontal="left" vertical="top" wrapText="1"/>
    </xf>
    <xf numFmtId="0" fontId="30" fillId="0" borderId="28" xfId="0" applyFont="1" applyBorder="1" applyAlignment="1">
      <alignment horizontal="left" vertical="top" wrapText="1"/>
    </xf>
    <xf numFmtId="0" fontId="30" fillId="0" borderId="29" xfId="0" applyFont="1" applyBorder="1" applyAlignment="1">
      <alignment horizontal="left" vertical="top" wrapText="1"/>
    </xf>
  </cellXfs>
  <cellStyles count="5">
    <cellStyle name="Normal" xfId="0" builtinId="0"/>
    <cellStyle name="Normal 2" xfId="3" xr:uid="{00000000-0005-0000-0000-000001000000}"/>
    <cellStyle name="Normal 3" xfId="2" xr:uid="{00000000-0005-0000-0000-000002000000}"/>
    <cellStyle name="Percent 2" xfId="1" xr:uid="{00000000-0005-0000-0000-000003000000}"/>
    <cellStyle name="Percent 3" xfId="4" xr:uid="{00000000-0005-0000-0000-000004000000}"/>
  </cellStyles>
  <dxfs count="0"/>
  <tableStyles count="0" defaultTableStyle="TableStyleMedium9" defaultPivotStyle="PivotStyleLight16"/>
  <colors>
    <mruColors>
      <color rgb="FFCCCCCC"/>
      <color rgb="FFDAE6C0"/>
      <color rgb="FFD3E1B5"/>
      <color rgb="FFFFFF3B"/>
      <color rgb="FFE7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53267999034367E-2"/>
          <c:y val="0.12482126602861511"/>
          <c:w val="0.65420776765993516"/>
          <c:h val="0.62841561471482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Traditional!$A$7</c:f>
              <c:strCache>
                <c:ptCount val="1"/>
                <c:pt idx="0">
                  <c:v>TAC Alamosa Campus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Traditional!$B$7:$E$7</c:f>
              <c:numCache>
                <c:formatCode>#,##0.00</c:formatCode>
                <c:ptCount val="4"/>
                <c:pt idx="0" formatCode="#,##0">
                  <c:v>96</c:v>
                </c:pt>
                <c:pt idx="1">
                  <c:v>33.200000000000003</c:v>
                </c:pt>
                <c:pt idx="2" formatCode="#,##0">
                  <c:v>12</c:v>
                </c:pt>
                <c:pt idx="3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C-49EB-BC5B-ACAC7C9C6BB3}"/>
            </c:ext>
          </c:extLst>
        </c:ser>
        <c:ser>
          <c:idx val="1"/>
          <c:order val="1"/>
          <c:tx>
            <c:strRef>
              <c:f>Traditional!$A$12</c:f>
              <c:strCache>
                <c:ptCount val="1"/>
                <c:pt idx="0">
                  <c:v>TCN CCCOnline</c:v>
                </c:pt>
              </c:strCache>
            </c:strRef>
          </c:tx>
          <c:spPr>
            <a:solidFill>
              <a:srgbClr val="CC99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Traditional!$B$12:$E$12</c:f>
              <c:numCache>
                <c:formatCode>#,##0.00</c:formatCode>
                <c:ptCount val="4"/>
                <c:pt idx="0" formatCode="#,##0">
                  <c:v>25</c:v>
                </c:pt>
                <c:pt idx="1">
                  <c:v>9.4666666666660007</c:v>
                </c:pt>
                <c:pt idx="2" formatCode="#,##0">
                  <c:v>3</c:v>
                </c:pt>
                <c:pt idx="3">
                  <c:v>1.599999999999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C-49EB-BC5B-ACAC7C9C6BB3}"/>
            </c:ext>
          </c:extLst>
        </c:ser>
        <c:ser>
          <c:idx val="2"/>
          <c:order val="2"/>
          <c:tx>
            <c:strRef>
              <c:f>Traditional!$A$8</c:f>
              <c:strCache>
                <c:ptCount val="1"/>
                <c:pt idx="0">
                  <c:v>TMC Trinidad Campus</c:v>
                </c:pt>
              </c:strCache>
            </c:strRef>
          </c:tx>
          <c:spPr>
            <a:solidFill>
              <a:srgbClr val="9933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Traditional!$B$8:$E$8</c:f>
              <c:numCache>
                <c:formatCode>#,##0.00</c:formatCode>
                <c:ptCount val="4"/>
                <c:pt idx="0" formatCode="#,##0">
                  <c:v>127</c:v>
                </c:pt>
                <c:pt idx="1">
                  <c:v>42.35</c:v>
                </c:pt>
                <c:pt idx="2" formatCode="#,##0">
                  <c:v>54</c:v>
                </c:pt>
                <c:pt idx="3">
                  <c:v>26.716666666666001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4C-49EB-BC5B-ACAC7C9C6BB3}"/>
            </c:ext>
          </c:extLst>
        </c:ser>
        <c:ser>
          <c:idx val="3"/>
          <c:order val="3"/>
          <c:tx>
            <c:strRef>
              <c:f>Traditional!#REF!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CC00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4C-49EB-BC5B-ACAC7C9C6BB3}"/>
            </c:ext>
          </c:extLst>
        </c:ser>
        <c:ser>
          <c:idx val="4"/>
          <c:order val="4"/>
          <c:tx>
            <c:strRef>
              <c:f>Traditional!$A$13</c:f>
              <c:strCache>
                <c:ptCount val="1"/>
                <c:pt idx="0">
                  <c:v>TPR Prison Campus</c:v>
                </c:pt>
              </c:strCache>
            </c:strRef>
          </c:tx>
          <c:spPr>
            <a:solidFill>
              <a:srgbClr val="3366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Traditional!$B$13:$E$13</c:f>
              <c:numCache>
                <c:formatCode>#,##0.00</c:formatCode>
                <c:ptCount val="4"/>
                <c:pt idx="0" formatCode="#,##0">
                  <c:v>0</c:v>
                </c:pt>
                <c:pt idx="1">
                  <c:v>0</c:v>
                </c:pt>
                <c:pt idx="2" formatCode="#,##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4C-49EB-BC5B-ACAC7C9C6BB3}"/>
            </c:ext>
          </c:extLst>
        </c:ser>
        <c:ser>
          <c:idx val="5"/>
          <c:order val="5"/>
          <c:tx>
            <c:strRef>
              <c:f>Traditional!$A$9</c:f>
              <c:strCache>
                <c:ptCount val="1"/>
                <c:pt idx="0">
                  <c:v>TZY Alamosa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Traditional!$B$9:$E$9</c:f>
              <c:numCache>
                <c:formatCode>#,##0.00</c:formatCode>
                <c:ptCount val="4"/>
                <c:pt idx="0" formatCode="#,##0">
                  <c:v>41</c:v>
                </c:pt>
                <c:pt idx="1">
                  <c:v>14.366666666665999</c:v>
                </c:pt>
                <c:pt idx="2" formatCode="#,##0">
                  <c:v>5</c:v>
                </c:pt>
                <c:pt idx="3">
                  <c:v>2.3666666666660001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4C-49EB-BC5B-ACAC7C9C6BB3}"/>
            </c:ext>
          </c:extLst>
        </c:ser>
        <c:ser>
          <c:idx val="6"/>
          <c:order val="6"/>
          <c:tx>
            <c:strRef>
              <c:f>Traditional!$A$10</c:f>
              <c:strCache>
                <c:ptCount val="1"/>
                <c:pt idx="0">
                  <c:v>TZZ Trinidad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Traditional!$B$10:$E$10</c:f>
              <c:numCache>
                <c:formatCode>#,##0.00</c:formatCode>
                <c:ptCount val="4"/>
                <c:pt idx="0" formatCode="#,##0">
                  <c:v>25</c:v>
                </c:pt>
                <c:pt idx="1">
                  <c:v>21.666666666666</c:v>
                </c:pt>
                <c:pt idx="2" formatCode="#,##0">
                  <c:v>4</c:v>
                </c:pt>
                <c:pt idx="3">
                  <c:v>3.4666666666660002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4C-49EB-BC5B-ACAC7C9C6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901472"/>
        <c:axId val="114192184"/>
      </c:barChart>
      <c:catAx>
        <c:axId val="21590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14192184"/>
        <c:crosses val="autoZero"/>
        <c:auto val="0"/>
        <c:lblAlgn val="ctr"/>
        <c:lblOffset val="100"/>
        <c:tickLblSkip val="14"/>
        <c:tickMarkSkip val="1"/>
        <c:noMultiLvlLbl val="0"/>
      </c:catAx>
      <c:valAx>
        <c:axId val="11419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26115344498317883"/>
              <c:y val="0.223880597014925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15901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74586160401739021"/>
          <c:y val="0.1100588977858727"/>
          <c:w val="0.21483637263496524"/>
          <c:h val="0.756727474905331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4925" cmpd="thickThin">
      <a:solidFill>
        <a:srgbClr val="C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" r="0.7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167639</xdr:colOff>
      <xdr:row>27</xdr:row>
      <xdr:rowOff>53340</xdr:rowOff>
    </xdr:from>
    <xdr:to>
      <xdr:col>18</xdr:col>
      <xdr:colOff>440764</xdr:colOff>
      <xdr:row>39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zoomScaleNormal="100" workbookViewId="0">
      <selection activeCell="A3" sqref="A3"/>
    </sheetView>
  </sheetViews>
  <sheetFormatPr baseColWidth="10" defaultColWidth="9" defaultRowHeight="12.75" customHeight="1"/>
  <cols>
    <col min="1" max="1" width="21.19921875" customWidth="1"/>
    <col min="2" max="2" width="7.59765625" customWidth="1"/>
    <col min="3" max="3" width="8" customWidth="1"/>
    <col min="4" max="4" width="8.3984375" customWidth="1"/>
    <col min="5" max="5" width="7.59765625" customWidth="1"/>
    <col min="6" max="6" width="8.796875" customWidth="1"/>
    <col min="7" max="7" width="7.59765625" customWidth="1"/>
    <col min="8" max="8" width="8.796875" customWidth="1"/>
    <col min="9" max="9" width="8" customWidth="1"/>
    <col min="10" max="10" width="8.796875" customWidth="1"/>
    <col min="11" max="11" width="7.796875" customWidth="1"/>
    <col min="12" max="12" width="8.796875" customWidth="1"/>
    <col min="13" max="13" width="7.59765625" customWidth="1"/>
    <col min="14" max="14" width="8.796875" customWidth="1"/>
    <col min="15" max="15" width="6.19921875" bestFit="1" customWidth="1"/>
  </cols>
  <sheetData>
    <row r="1" spans="1:15" ht="24" customHeight="1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1"/>
    </row>
    <row r="2" spans="1:15" ht="13">
      <c r="A2" s="1" t="s">
        <v>23</v>
      </c>
      <c r="B2" s="2" t="s">
        <v>57</v>
      </c>
      <c r="C2" s="11"/>
      <c r="D2" s="11"/>
      <c r="E2" s="11"/>
      <c r="F2" s="79"/>
      <c r="G2" s="77"/>
      <c r="H2" s="77"/>
      <c r="I2" s="76"/>
      <c r="J2" s="76"/>
      <c r="K2" s="77"/>
      <c r="L2" s="77"/>
      <c r="M2" s="77"/>
      <c r="N2" s="11"/>
      <c r="O2" s="11"/>
    </row>
    <row r="3" spans="1:15" ht="15">
      <c r="A3" s="1" t="s">
        <v>24</v>
      </c>
      <c r="B3" s="2" t="s">
        <v>54</v>
      </c>
      <c r="C3" s="11"/>
      <c r="D3" s="11"/>
      <c r="E3" s="11"/>
      <c r="F3" s="77"/>
      <c r="G3" s="78"/>
      <c r="H3" s="77"/>
      <c r="I3" s="76"/>
      <c r="J3" s="76"/>
      <c r="K3" s="77"/>
      <c r="L3" s="77"/>
      <c r="M3" s="77"/>
      <c r="N3" s="11"/>
      <c r="O3" s="11"/>
    </row>
    <row r="4" spans="1:15" ht="12.75" customHeight="1">
      <c r="A4" s="59">
        <v>44729</v>
      </c>
      <c r="B4" s="11"/>
      <c r="C4" s="11"/>
      <c r="D4" s="11"/>
      <c r="E4" s="11"/>
      <c r="F4" s="77"/>
      <c r="G4" s="77"/>
      <c r="H4" s="77"/>
      <c r="I4" s="77"/>
      <c r="J4" s="77"/>
      <c r="K4" s="77"/>
      <c r="L4" s="77"/>
      <c r="M4" s="77"/>
      <c r="N4" s="11"/>
      <c r="O4" s="11"/>
    </row>
    <row r="5" spans="1:15" ht="24" customHeight="1" thickBot="1">
      <c r="A5" s="136" t="s">
        <v>1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1"/>
    </row>
    <row r="6" spans="1:15" ht="24.5" customHeight="1" thickBot="1">
      <c r="A6" s="3"/>
      <c r="B6" s="138" t="s">
        <v>2</v>
      </c>
      <c r="C6" s="139"/>
      <c r="D6" s="140" t="s">
        <v>3</v>
      </c>
      <c r="E6" s="139"/>
      <c r="F6" s="140" t="s">
        <v>4</v>
      </c>
      <c r="G6" s="139"/>
      <c r="H6" s="138" t="s">
        <v>5</v>
      </c>
      <c r="I6" s="139"/>
      <c r="J6" s="140" t="s">
        <v>6</v>
      </c>
      <c r="K6" s="139"/>
      <c r="L6" s="138" t="s">
        <v>7</v>
      </c>
      <c r="M6" s="139"/>
    </row>
    <row r="7" spans="1:15" ht="22.75" customHeight="1" thickBot="1">
      <c r="A7" s="5" t="s">
        <v>8</v>
      </c>
      <c r="B7" s="6" t="s">
        <v>9</v>
      </c>
      <c r="C7" s="5" t="s">
        <v>10</v>
      </c>
      <c r="D7" s="6" t="s">
        <v>9</v>
      </c>
      <c r="E7" s="6" t="s">
        <v>10</v>
      </c>
      <c r="F7" s="6" t="s">
        <v>9</v>
      </c>
      <c r="G7" s="5" t="s">
        <v>10</v>
      </c>
      <c r="H7" s="6" t="s">
        <v>9</v>
      </c>
      <c r="I7" s="5" t="s">
        <v>10</v>
      </c>
      <c r="J7" s="6" t="s">
        <v>9</v>
      </c>
      <c r="K7" s="5" t="s">
        <v>10</v>
      </c>
      <c r="L7" s="6" t="s">
        <v>9</v>
      </c>
      <c r="M7" s="5" t="s">
        <v>10</v>
      </c>
    </row>
    <row r="8" spans="1:15" ht="14" thickBot="1">
      <c r="A8" s="7" t="s">
        <v>55</v>
      </c>
      <c r="B8" s="8">
        <v>354</v>
      </c>
      <c r="C8" s="9">
        <v>134.15</v>
      </c>
      <c r="D8" s="8">
        <v>0</v>
      </c>
      <c r="E8" s="9">
        <v>0</v>
      </c>
      <c r="F8" s="8">
        <v>82</v>
      </c>
      <c r="G8" s="9">
        <v>42.716666666666001</v>
      </c>
      <c r="H8" s="8">
        <v>0</v>
      </c>
      <c r="I8" s="9">
        <v>0</v>
      </c>
      <c r="J8" s="8">
        <v>0</v>
      </c>
      <c r="K8" s="9">
        <v>0</v>
      </c>
      <c r="L8" s="8">
        <v>436</v>
      </c>
      <c r="M8" s="9">
        <v>176.86666666666699</v>
      </c>
    </row>
    <row r="9" spans="1:15" ht="12.75" customHeight="1">
      <c r="C9" s="118"/>
      <c r="E9" s="74"/>
      <c r="I9" s="74"/>
      <c r="J9" s="74"/>
      <c r="L9" s="73"/>
      <c r="M9" s="74"/>
    </row>
    <row r="10" spans="1:15" ht="24" customHeight="1" thickBot="1">
      <c r="A10" s="136" t="s">
        <v>12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1"/>
    </row>
    <row r="11" spans="1:15" ht="24.5" customHeight="1" thickBot="1">
      <c r="A11" s="3"/>
      <c r="B11" s="4"/>
      <c r="C11" s="138" t="s">
        <v>2</v>
      </c>
      <c r="D11" s="139"/>
      <c r="E11" s="140" t="s">
        <v>3</v>
      </c>
      <c r="F11" s="139"/>
      <c r="G11" s="140" t="s">
        <v>4</v>
      </c>
      <c r="H11" s="139"/>
      <c r="I11" s="138" t="s">
        <v>5</v>
      </c>
      <c r="J11" s="139"/>
      <c r="K11" s="140" t="s">
        <v>6</v>
      </c>
      <c r="L11" s="139"/>
      <c r="M11" s="138" t="s">
        <v>7</v>
      </c>
      <c r="N11" s="139"/>
    </row>
    <row r="12" spans="1:15" ht="22.75" customHeight="1" thickBot="1">
      <c r="A12" s="5" t="s">
        <v>16</v>
      </c>
      <c r="B12" s="6" t="s">
        <v>13</v>
      </c>
      <c r="C12" s="6" t="s">
        <v>9</v>
      </c>
      <c r="D12" s="6" t="s">
        <v>10</v>
      </c>
      <c r="E12" s="6" t="s">
        <v>9</v>
      </c>
      <c r="F12" s="6" t="s">
        <v>10</v>
      </c>
      <c r="G12" s="6" t="s">
        <v>9</v>
      </c>
      <c r="H12" s="6" t="s">
        <v>10</v>
      </c>
      <c r="I12" s="6" t="s">
        <v>9</v>
      </c>
      <c r="J12" s="6" t="s">
        <v>10</v>
      </c>
      <c r="K12" s="6" t="s">
        <v>9</v>
      </c>
      <c r="L12" s="6" t="s">
        <v>10</v>
      </c>
      <c r="M12" s="6" t="s">
        <v>9</v>
      </c>
      <c r="N12" s="6" t="s">
        <v>10</v>
      </c>
    </row>
    <row r="13" spans="1:15" s="70" customFormat="1" ht="14" thickBot="1">
      <c r="A13" s="71" t="s">
        <v>69</v>
      </c>
      <c r="B13" s="71" t="s">
        <v>67</v>
      </c>
      <c r="C13" s="122">
        <v>103</v>
      </c>
      <c r="D13" s="96">
        <v>13.1</v>
      </c>
      <c r="E13" s="122">
        <v>0</v>
      </c>
      <c r="F13" s="96">
        <v>0</v>
      </c>
      <c r="G13" s="122">
        <v>19</v>
      </c>
      <c r="H13" s="96">
        <v>2.833333333333</v>
      </c>
      <c r="I13" s="122">
        <v>1</v>
      </c>
      <c r="J13" s="96">
        <v>0.13333333333299999</v>
      </c>
      <c r="K13" s="122">
        <v>0</v>
      </c>
      <c r="L13" s="96">
        <v>0</v>
      </c>
      <c r="M13" s="122">
        <v>123</v>
      </c>
      <c r="N13" s="96">
        <v>16.066666666665999</v>
      </c>
    </row>
    <row r="14" spans="1:15" s="70" customFormat="1" ht="14.5" customHeight="1" thickBot="1">
      <c r="A14" s="10" t="s">
        <v>14</v>
      </c>
      <c r="B14" s="71" t="s">
        <v>18</v>
      </c>
      <c r="C14" s="8">
        <v>46</v>
      </c>
      <c r="D14" s="9">
        <v>9.4666666666660007</v>
      </c>
      <c r="E14" s="8">
        <v>0</v>
      </c>
      <c r="F14" s="9">
        <v>0</v>
      </c>
      <c r="G14" s="8">
        <v>7</v>
      </c>
      <c r="H14" s="9">
        <v>1.333333333333</v>
      </c>
      <c r="I14" s="8">
        <v>1</v>
      </c>
      <c r="J14" s="9">
        <v>0.26666666666599997</v>
      </c>
      <c r="K14" s="8">
        <v>0</v>
      </c>
      <c r="L14" s="9">
        <v>0</v>
      </c>
      <c r="M14" s="8">
        <v>54</v>
      </c>
      <c r="N14" s="9">
        <v>11.066666666666</v>
      </c>
    </row>
    <row r="15" spans="1:15" s="70" customFormat="1" ht="14.5" customHeight="1" thickBot="1">
      <c r="A15" s="7" t="s">
        <v>11</v>
      </c>
      <c r="B15" s="10" t="s">
        <v>22</v>
      </c>
      <c r="C15" s="8">
        <v>0</v>
      </c>
      <c r="D15" s="123">
        <f>SUM(D13:D14)</f>
        <v>22.566666666666002</v>
      </c>
      <c r="E15" s="8">
        <v>0</v>
      </c>
      <c r="F15" s="123">
        <f>SUM(F13:F14)</f>
        <v>0</v>
      </c>
      <c r="G15" s="8">
        <v>0</v>
      </c>
      <c r="H15" s="123">
        <f>SUM(H13:H14)</f>
        <v>4.1666666666659999</v>
      </c>
      <c r="I15" s="8">
        <v>0</v>
      </c>
      <c r="J15" s="123">
        <f>SUM(J13:J14)</f>
        <v>0.39999999999899993</v>
      </c>
      <c r="K15" s="8">
        <v>0</v>
      </c>
      <c r="L15" s="123">
        <f>SUM(L13:L14)</f>
        <v>0</v>
      </c>
      <c r="M15" s="8">
        <v>0</v>
      </c>
      <c r="N15" s="123">
        <f>SUM(N13:N14)</f>
        <v>27.133333333331997</v>
      </c>
    </row>
    <row r="16" spans="1:15" ht="24" customHeight="1" thickBot="1">
      <c r="A16" s="141" t="s">
        <v>15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1"/>
    </row>
    <row r="17" spans="1:15" ht="24.5" customHeight="1" thickBot="1">
      <c r="A17" s="3"/>
      <c r="B17" s="3"/>
      <c r="C17" s="138" t="s">
        <v>2</v>
      </c>
      <c r="D17" s="139"/>
      <c r="E17" s="140" t="s">
        <v>3</v>
      </c>
      <c r="F17" s="139"/>
      <c r="G17" s="140" t="s">
        <v>4</v>
      </c>
      <c r="H17" s="139"/>
      <c r="I17" s="138" t="s">
        <v>5</v>
      </c>
      <c r="J17" s="139"/>
      <c r="K17" s="140" t="s">
        <v>6</v>
      </c>
      <c r="L17" s="139"/>
      <c r="M17" s="138" t="s">
        <v>7</v>
      </c>
      <c r="N17" s="139"/>
    </row>
    <row r="18" spans="1:15" ht="25.25" customHeight="1" thickBot="1">
      <c r="A18" s="5" t="s">
        <v>16</v>
      </c>
      <c r="B18" s="6" t="s">
        <v>13</v>
      </c>
      <c r="C18" s="6" t="s">
        <v>9</v>
      </c>
      <c r="D18" s="6" t="s">
        <v>10</v>
      </c>
      <c r="E18" s="6" t="s">
        <v>9</v>
      </c>
      <c r="F18" s="6" t="s">
        <v>10</v>
      </c>
      <c r="G18" s="6" t="s">
        <v>9</v>
      </c>
      <c r="H18" s="6" t="s">
        <v>10</v>
      </c>
      <c r="I18" s="6" t="s">
        <v>9</v>
      </c>
      <c r="J18" s="6" t="s">
        <v>10</v>
      </c>
      <c r="K18" s="6" t="s">
        <v>9</v>
      </c>
      <c r="L18" s="6" t="s">
        <v>10</v>
      </c>
      <c r="M18" s="6" t="s">
        <v>9</v>
      </c>
      <c r="N18" s="6" t="s">
        <v>10</v>
      </c>
    </row>
    <row r="19" spans="1:15" ht="14" thickBot="1">
      <c r="A19" s="14" t="s">
        <v>48</v>
      </c>
      <c r="B19" s="10" t="s">
        <v>17</v>
      </c>
      <c r="C19" s="8">
        <v>102</v>
      </c>
      <c r="D19" s="9">
        <v>33.200000000000003</v>
      </c>
      <c r="E19" s="8">
        <v>0</v>
      </c>
      <c r="F19" s="9">
        <v>0</v>
      </c>
      <c r="G19" s="8">
        <v>15</v>
      </c>
      <c r="H19" s="9">
        <v>5.6</v>
      </c>
      <c r="I19" s="8">
        <v>0</v>
      </c>
      <c r="J19" s="9">
        <v>0</v>
      </c>
      <c r="K19" s="8">
        <v>0</v>
      </c>
      <c r="L19" s="9">
        <v>0</v>
      </c>
      <c r="M19" s="8">
        <v>117</v>
      </c>
      <c r="N19" s="9">
        <v>38.799999999999997</v>
      </c>
    </row>
    <row r="20" spans="1:15" ht="14" thickBot="1">
      <c r="A20" s="14" t="s">
        <v>49</v>
      </c>
      <c r="B20" s="10" t="s">
        <v>19</v>
      </c>
      <c r="C20" s="134">
        <v>135</v>
      </c>
      <c r="D20" s="135">
        <v>42.35</v>
      </c>
      <c r="E20" s="134">
        <v>0</v>
      </c>
      <c r="F20" s="135">
        <v>0</v>
      </c>
      <c r="G20" s="134">
        <v>57</v>
      </c>
      <c r="H20" s="135">
        <v>26.716666666666001</v>
      </c>
      <c r="I20" s="134">
        <v>0</v>
      </c>
      <c r="J20" s="135">
        <v>0</v>
      </c>
      <c r="K20" s="134">
        <v>0</v>
      </c>
      <c r="L20" s="135">
        <v>0</v>
      </c>
      <c r="M20" s="134">
        <v>192</v>
      </c>
      <c r="N20" s="135">
        <v>69.066666666665995</v>
      </c>
    </row>
    <row r="21" spans="1:15" ht="14" thickBot="1">
      <c r="A21" s="14" t="s">
        <v>50</v>
      </c>
      <c r="B21" s="10" t="s">
        <v>20</v>
      </c>
      <c r="C21" s="134">
        <v>43</v>
      </c>
      <c r="D21" s="135">
        <v>14.366666666665999</v>
      </c>
      <c r="E21" s="134">
        <v>0</v>
      </c>
      <c r="F21" s="135">
        <v>0</v>
      </c>
      <c r="G21" s="134">
        <v>5</v>
      </c>
      <c r="H21" s="135">
        <v>2.3666666666660001</v>
      </c>
      <c r="I21" s="134">
        <v>0</v>
      </c>
      <c r="J21" s="135">
        <v>0</v>
      </c>
      <c r="K21" s="134">
        <v>0</v>
      </c>
      <c r="L21" s="135">
        <v>0</v>
      </c>
      <c r="M21" s="134">
        <v>48</v>
      </c>
      <c r="N21" s="135">
        <v>16.733333333333</v>
      </c>
    </row>
    <row r="22" spans="1:15" ht="14" thickBot="1">
      <c r="A22" s="14" t="s">
        <v>51</v>
      </c>
      <c r="B22" s="10" t="s">
        <v>21</v>
      </c>
      <c r="C22" s="134">
        <v>25</v>
      </c>
      <c r="D22" s="135">
        <v>21.666666666666</v>
      </c>
      <c r="E22" s="134">
        <v>0</v>
      </c>
      <c r="F22" s="135">
        <v>0</v>
      </c>
      <c r="G22" s="134">
        <v>4</v>
      </c>
      <c r="H22" s="135">
        <v>3.4666666666660002</v>
      </c>
      <c r="I22" s="134">
        <v>0</v>
      </c>
      <c r="J22" s="135">
        <v>0</v>
      </c>
      <c r="K22" s="134">
        <v>0</v>
      </c>
      <c r="L22" s="135">
        <v>0</v>
      </c>
      <c r="M22" s="134">
        <v>29</v>
      </c>
      <c r="N22" s="135">
        <v>25.133333333332999</v>
      </c>
    </row>
    <row r="23" spans="1:15" s="70" customFormat="1" ht="14" thickBot="1">
      <c r="A23" s="14" t="s">
        <v>68</v>
      </c>
      <c r="B23" s="71" t="s">
        <v>67</v>
      </c>
      <c r="C23" s="134">
        <v>103</v>
      </c>
      <c r="D23" s="135">
        <v>13.1</v>
      </c>
      <c r="E23" s="134">
        <v>0</v>
      </c>
      <c r="F23" s="135">
        <v>0</v>
      </c>
      <c r="G23" s="134">
        <v>20</v>
      </c>
      <c r="H23" s="135">
        <v>2.9666666666659998</v>
      </c>
      <c r="I23" s="134">
        <v>0</v>
      </c>
      <c r="J23" s="135">
        <v>0</v>
      </c>
      <c r="K23" s="134">
        <v>0</v>
      </c>
      <c r="L23" s="135">
        <v>0</v>
      </c>
      <c r="M23" s="134">
        <v>123</v>
      </c>
      <c r="N23" s="135">
        <v>16.066666666665999</v>
      </c>
    </row>
    <row r="24" spans="1:15" ht="14" thickBot="1">
      <c r="A24" s="14" t="s">
        <v>52</v>
      </c>
      <c r="B24" s="10" t="s">
        <v>18</v>
      </c>
      <c r="C24" s="134">
        <v>46</v>
      </c>
      <c r="D24" s="135">
        <v>9.4666666666660007</v>
      </c>
      <c r="E24" s="134">
        <v>0</v>
      </c>
      <c r="F24" s="135">
        <v>0</v>
      </c>
      <c r="G24" s="134">
        <v>8</v>
      </c>
      <c r="H24" s="135">
        <v>1.599999999999</v>
      </c>
      <c r="I24" s="134">
        <v>0</v>
      </c>
      <c r="J24" s="135">
        <v>0</v>
      </c>
      <c r="K24" s="134">
        <v>0</v>
      </c>
      <c r="L24" s="135">
        <v>0</v>
      </c>
      <c r="M24" s="134">
        <v>54</v>
      </c>
      <c r="N24" s="135">
        <v>11.066666666666</v>
      </c>
    </row>
    <row r="25" spans="1:15" s="69" customFormat="1" ht="14" thickBot="1">
      <c r="A25" s="14" t="s">
        <v>53</v>
      </c>
      <c r="B25" s="10" t="s">
        <v>32</v>
      </c>
      <c r="C25" s="8">
        <v>0</v>
      </c>
      <c r="D25" s="9">
        <v>0</v>
      </c>
      <c r="E25" s="8">
        <v>0</v>
      </c>
      <c r="F25" s="9">
        <v>0</v>
      </c>
      <c r="G25" s="8">
        <v>0</v>
      </c>
      <c r="H25" s="9">
        <v>0</v>
      </c>
      <c r="I25" s="8">
        <v>0</v>
      </c>
      <c r="J25" s="9">
        <v>0</v>
      </c>
      <c r="K25" s="8">
        <v>0</v>
      </c>
      <c r="L25" s="9">
        <v>0</v>
      </c>
      <c r="M25" s="8">
        <v>0</v>
      </c>
      <c r="N25" s="9">
        <v>0</v>
      </c>
    </row>
    <row r="26" spans="1:15" ht="12.75" customHeight="1" thickBot="1">
      <c r="A26" s="7" t="s">
        <v>11</v>
      </c>
      <c r="B26" s="10" t="s">
        <v>22</v>
      </c>
      <c r="C26" s="8">
        <v>0</v>
      </c>
      <c r="D26" s="72">
        <f>SUM(D19:D25)</f>
        <v>134.14999999999799</v>
      </c>
      <c r="E26" s="8">
        <v>0</v>
      </c>
      <c r="F26" s="72">
        <f>SUM(F19:F25)</f>
        <v>0</v>
      </c>
      <c r="G26" s="8">
        <v>0</v>
      </c>
      <c r="H26" s="72">
        <f>SUM(H19:H25)</f>
        <v>42.716666666663002</v>
      </c>
      <c r="I26" s="8">
        <v>0</v>
      </c>
      <c r="J26" s="72">
        <f>SUM(J19:J25)</f>
        <v>0</v>
      </c>
      <c r="K26" s="8">
        <v>0</v>
      </c>
      <c r="L26" s="72">
        <f>SUM(L19:L25)</f>
        <v>0</v>
      </c>
      <c r="M26" s="8">
        <v>0</v>
      </c>
      <c r="N26" s="72">
        <f>SUM(N19:N25)</f>
        <v>176.866666666664</v>
      </c>
    </row>
    <row r="27" spans="1:15" ht="13">
      <c r="A27" s="13"/>
      <c r="B27" s="11"/>
      <c r="C27" s="11"/>
      <c r="D27" s="11"/>
      <c r="E27" s="11"/>
      <c r="F27" s="12"/>
      <c r="G27" s="11"/>
      <c r="H27" s="11"/>
      <c r="I27" s="11"/>
      <c r="J27" s="11"/>
      <c r="L27" s="11"/>
      <c r="M27" s="81"/>
      <c r="N27" s="82"/>
      <c r="O27" s="11"/>
    </row>
    <row r="28" spans="1:15" ht="12.75" customHeight="1">
      <c r="A28" s="58">
        <v>44729</v>
      </c>
      <c r="E28" s="74"/>
      <c r="I28" s="74"/>
    </row>
  </sheetData>
  <sortState xmlns:xlrd2="http://schemas.microsoft.com/office/spreadsheetml/2017/richdata2" ref="A19:O25">
    <sortCondition ref="B19:B25" customList="TAC,TMC,TZY,TZZ,TON,TCN,TPR"/>
  </sortState>
  <mergeCells count="22">
    <mergeCell ref="M17:N17"/>
    <mergeCell ref="A16:N16"/>
    <mergeCell ref="C11:D11"/>
    <mergeCell ref="E11:F11"/>
    <mergeCell ref="G11:H11"/>
    <mergeCell ref="I11:J11"/>
    <mergeCell ref="K11:L11"/>
    <mergeCell ref="M11:N11"/>
    <mergeCell ref="C17:D17"/>
    <mergeCell ref="E17:F17"/>
    <mergeCell ref="G17:H17"/>
    <mergeCell ref="I17:J17"/>
    <mergeCell ref="K17:L17"/>
    <mergeCell ref="A5:N5"/>
    <mergeCell ref="A1:N1"/>
    <mergeCell ref="A10:N10"/>
    <mergeCell ref="B6:C6"/>
    <mergeCell ref="D6:E6"/>
    <mergeCell ref="F6:G6"/>
    <mergeCell ref="H6:I6"/>
    <mergeCell ref="J6:K6"/>
    <mergeCell ref="L6:M6"/>
  </mergeCells>
  <pageMargins left="0.46" right="0.2" top="0.75" bottom="0.48" header="0.3" footer="0.3"/>
  <pageSetup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7"/>
  <sheetViews>
    <sheetView tabSelected="1" zoomScaleNormal="100" workbookViewId="0"/>
  </sheetViews>
  <sheetFormatPr baseColWidth="10" defaultColWidth="8.796875" defaultRowHeight="13"/>
  <cols>
    <col min="1" max="1" width="17.796875" style="16" customWidth="1"/>
    <col min="2" max="2" width="5.19921875" style="16" customWidth="1"/>
    <col min="3" max="3" width="6.19921875" style="16" customWidth="1"/>
    <col min="4" max="4" width="5.19921875" style="16" customWidth="1"/>
    <col min="5" max="5" width="6.796875" style="16" customWidth="1"/>
    <col min="6" max="6" width="5.3984375" style="16" customWidth="1"/>
    <col min="7" max="7" width="6.19921875" style="16" customWidth="1"/>
    <col min="8" max="8" width="5.59765625" style="16" customWidth="1"/>
    <col min="9" max="11" width="6.19921875" style="16" customWidth="1"/>
    <col min="12" max="12" width="7.19921875" style="16" customWidth="1"/>
    <col min="13" max="13" width="6.19921875" style="16" customWidth="1"/>
    <col min="14" max="15" width="6.796875" style="16" customWidth="1"/>
    <col min="16" max="16" width="7" style="16" customWidth="1"/>
    <col min="17" max="17" width="5.796875" style="16" customWidth="1"/>
    <col min="18" max="18" width="7.19921875" style="16" customWidth="1"/>
    <col min="19" max="19" width="6.796875" style="16" customWidth="1"/>
    <col min="20" max="16384" width="8.796875" style="16"/>
  </cols>
  <sheetData>
    <row r="1" spans="1:19" ht="20">
      <c r="A1" s="78"/>
      <c r="B1" s="15" t="s">
        <v>58</v>
      </c>
    </row>
    <row r="2" spans="1:19">
      <c r="A2" s="17"/>
      <c r="B2" s="75" t="s">
        <v>74</v>
      </c>
      <c r="J2" s="18" t="s">
        <v>60</v>
      </c>
    </row>
    <row r="3" spans="1:19" ht="15.5" customHeight="1">
      <c r="A3" s="147"/>
      <c r="B3" s="79"/>
      <c r="J3" s="18" t="s">
        <v>59</v>
      </c>
    </row>
    <row r="4" spans="1:19">
      <c r="A4" s="147"/>
      <c r="B4" s="18" t="s">
        <v>25</v>
      </c>
      <c r="F4" s="20" t="s">
        <v>26</v>
      </c>
      <c r="I4" s="60"/>
      <c r="J4" s="110"/>
    </row>
    <row r="5" spans="1:19" ht="33.75" customHeight="1">
      <c r="A5" s="148"/>
      <c r="B5" s="150" t="s">
        <v>27</v>
      </c>
      <c r="C5" s="150"/>
      <c r="D5" s="150" t="s">
        <v>28</v>
      </c>
      <c r="E5" s="150"/>
      <c r="F5" s="142" t="s">
        <v>73</v>
      </c>
      <c r="G5" s="143"/>
      <c r="H5" s="142" t="s">
        <v>75</v>
      </c>
      <c r="I5" s="143"/>
      <c r="J5" s="144" t="s">
        <v>61</v>
      </c>
      <c r="K5" s="145"/>
      <c r="L5" s="144" t="s">
        <v>62</v>
      </c>
      <c r="M5" s="145"/>
      <c r="N5" s="142" t="s">
        <v>76</v>
      </c>
      <c r="O5" s="143"/>
      <c r="P5" s="144" t="s">
        <v>63</v>
      </c>
      <c r="Q5" s="145"/>
      <c r="R5" s="144" t="s">
        <v>64</v>
      </c>
      <c r="S5" s="145"/>
    </row>
    <row r="6" spans="1:19" ht="22.25" customHeight="1">
      <c r="A6" s="149"/>
      <c r="B6" s="21" t="s">
        <v>9</v>
      </c>
      <c r="C6" s="21" t="s">
        <v>29</v>
      </c>
      <c r="D6" s="21" t="s">
        <v>9</v>
      </c>
      <c r="E6" s="21" t="s">
        <v>29</v>
      </c>
      <c r="F6" s="22" t="s">
        <v>9</v>
      </c>
      <c r="G6" s="22" t="s">
        <v>29</v>
      </c>
      <c r="H6" s="22" t="s">
        <v>9</v>
      </c>
      <c r="I6" s="22" t="s">
        <v>29</v>
      </c>
      <c r="J6" s="23" t="s">
        <v>9</v>
      </c>
      <c r="K6" s="24" t="s">
        <v>29</v>
      </c>
      <c r="L6" s="24" t="s">
        <v>9</v>
      </c>
      <c r="M6" s="24" t="s">
        <v>29</v>
      </c>
      <c r="N6" s="22" t="s">
        <v>9</v>
      </c>
      <c r="O6" s="22" t="s">
        <v>29</v>
      </c>
      <c r="P6" s="23" t="s">
        <v>9</v>
      </c>
      <c r="Q6" s="24" t="s">
        <v>29</v>
      </c>
      <c r="R6" s="24" t="s">
        <v>9</v>
      </c>
      <c r="S6" s="24" t="s">
        <v>29</v>
      </c>
    </row>
    <row r="7" spans="1:19">
      <c r="A7" s="25" t="s">
        <v>40</v>
      </c>
      <c r="B7" s="124">
        <v>96</v>
      </c>
      <c r="C7" s="125">
        <v>33.200000000000003</v>
      </c>
      <c r="D7" s="126">
        <v>12</v>
      </c>
      <c r="E7" s="127">
        <v>5.6</v>
      </c>
      <c r="F7" s="28">
        <f>B7+D7</f>
        <v>108</v>
      </c>
      <c r="G7" s="29">
        <f>C7+E7</f>
        <v>38.800000000000004</v>
      </c>
      <c r="H7" s="28">
        <v>160</v>
      </c>
      <c r="I7" s="29">
        <v>59.883333333333006</v>
      </c>
      <c r="J7" s="65">
        <f t="shared" ref="J7:K14" si="0">F7-H7</f>
        <v>-52</v>
      </c>
      <c r="K7" s="30">
        <f t="shared" si="0"/>
        <v>-21.083333333333002</v>
      </c>
      <c r="L7" s="31">
        <f t="shared" ref="L7:M12" si="1">J7/H7</f>
        <v>-0.32500000000000001</v>
      </c>
      <c r="M7" s="31">
        <f t="shared" si="1"/>
        <v>-0.35207347620372587</v>
      </c>
      <c r="N7" s="28">
        <v>131</v>
      </c>
      <c r="O7" s="29">
        <v>52.4</v>
      </c>
      <c r="P7" s="65">
        <f>F7-N7</f>
        <v>-23</v>
      </c>
      <c r="Q7" s="30">
        <f>G7-O7</f>
        <v>-13.599999999999994</v>
      </c>
      <c r="R7" s="31">
        <f>P7/N7</f>
        <v>-0.17557251908396945</v>
      </c>
      <c r="S7" s="31">
        <f>Q7/O7</f>
        <v>-0.2595419847328243</v>
      </c>
    </row>
    <row r="8" spans="1:19">
      <c r="A8" s="25" t="s">
        <v>41</v>
      </c>
      <c r="B8" s="128">
        <v>127</v>
      </c>
      <c r="C8" s="27">
        <v>42.35</v>
      </c>
      <c r="D8" s="26">
        <v>54</v>
      </c>
      <c r="E8" s="129">
        <v>26.716666666666001</v>
      </c>
      <c r="F8" s="28">
        <f t="shared" ref="F8:F13" si="2">B8+D8</f>
        <v>181</v>
      </c>
      <c r="G8" s="29">
        <f t="shared" ref="G8:G13" si="3">C8+E8</f>
        <v>69.066666666666009</v>
      </c>
      <c r="H8" s="28">
        <v>205</v>
      </c>
      <c r="I8" s="29">
        <v>77.466666666666001</v>
      </c>
      <c r="J8" s="66">
        <f>F8-H8</f>
        <v>-24</v>
      </c>
      <c r="K8" s="32">
        <f>G8-I8</f>
        <v>-8.3999999999999915</v>
      </c>
      <c r="L8" s="33">
        <f>J8/H8</f>
        <v>-0.11707317073170732</v>
      </c>
      <c r="M8" s="33">
        <f>K8/I8</f>
        <v>-0.10843373493975986</v>
      </c>
      <c r="N8" s="28">
        <v>135</v>
      </c>
      <c r="O8" s="29">
        <v>55.016666666665998</v>
      </c>
      <c r="P8" s="65">
        <f t="shared" ref="P8:P14" si="4">F8-N8</f>
        <v>46</v>
      </c>
      <c r="Q8" s="30">
        <f t="shared" ref="Q8:Q14" si="5">G8-O8</f>
        <v>14.050000000000011</v>
      </c>
      <c r="R8" s="31">
        <f t="shared" ref="R8:R14" si="6">P8/N8</f>
        <v>0.34074074074074073</v>
      </c>
      <c r="S8" s="121">
        <f>Q8/O8</f>
        <v>0.25537715843684061</v>
      </c>
    </row>
    <row r="9" spans="1:19">
      <c r="A9" s="25" t="s">
        <v>42</v>
      </c>
      <c r="B9" s="128">
        <v>41</v>
      </c>
      <c r="C9" s="27">
        <v>14.366666666665999</v>
      </c>
      <c r="D9" s="26">
        <v>5</v>
      </c>
      <c r="E9" s="129">
        <v>2.3666666666660001</v>
      </c>
      <c r="F9" s="28">
        <f t="shared" si="2"/>
        <v>46</v>
      </c>
      <c r="G9" s="29">
        <f t="shared" si="3"/>
        <v>16.733333333331998</v>
      </c>
      <c r="H9" s="28">
        <v>40</v>
      </c>
      <c r="I9" s="29">
        <v>14.966666666666001</v>
      </c>
      <c r="J9" s="66">
        <f t="shared" ref="J9:K11" si="7">F9-H9</f>
        <v>6</v>
      </c>
      <c r="K9" s="32">
        <f t="shared" si="7"/>
        <v>1.7666666666659978</v>
      </c>
      <c r="L9" s="33">
        <f>J9/H9</f>
        <v>0.15</v>
      </c>
      <c r="M9" s="33">
        <f>K9/I9</f>
        <v>0.11804008908682025</v>
      </c>
      <c r="N9" s="28">
        <v>19</v>
      </c>
      <c r="O9" s="29">
        <v>9.3000000000000007</v>
      </c>
      <c r="P9" s="65">
        <f t="shared" si="4"/>
        <v>27</v>
      </c>
      <c r="Q9" s="30">
        <f t="shared" si="5"/>
        <v>7.4333333333319977</v>
      </c>
      <c r="R9" s="31">
        <f t="shared" si="6"/>
        <v>1.4210526315789473</v>
      </c>
      <c r="S9" s="31">
        <f t="shared" ref="S9:S14" si="8">Q9/O9</f>
        <v>0.79928315412172013</v>
      </c>
    </row>
    <row r="10" spans="1:19">
      <c r="A10" s="25" t="s">
        <v>43</v>
      </c>
      <c r="B10" s="128">
        <v>25</v>
      </c>
      <c r="C10" s="27">
        <v>21.666666666666</v>
      </c>
      <c r="D10" s="26">
        <v>4</v>
      </c>
      <c r="E10" s="129">
        <v>3.4666666666660002</v>
      </c>
      <c r="F10" s="28">
        <f t="shared" si="2"/>
        <v>29</v>
      </c>
      <c r="G10" s="29">
        <f t="shared" si="3"/>
        <v>25.133333333332001</v>
      </c>
      <c r="H10" s="35">
        <v>34</v>
      </c>
      <c r="I10" s="34">
        <v>29.466666666666001</v>
      </c>
      <c r="J10" s="66">
        <f t="shared" si="7"/>
        <v>-5</v>
      </c>
      <c r="K10" s="32">
        <f t="shared" si="7"/>
        <v>-4.3333333333340001</v>
      </c>
      <c r="L10" s="33">
        <f>J10/H10</f>
        <v>-0.14705882352941177</v>
      </c>
      <c r="M10" s="33">
        <f t="shared" ref="M10" si="9">K10/I10</f>
        <v>-0.14705882352943772</v>
      </c>
      <c r="N10" s="35">
        <v>32</v>
      </c>
      <c r="O10" s="34">
        <v>28</v>
      </c>
      <c r="P10" s="65">
        <f t="shared" si="4"/>
        <v>-3</v>
      </c>
      <c r="Q10" s="30">
        <f t="shared" si="5"/>
        <v>-2.8666666666679994</v>
      </c>
      <c r="R10" s="31">
        <f t="shared" si="6"/>
        <v>-9.375E-2</v>
      </c>
      <c r="S10" s="31">
        <f t="shared" si="8"/>
        <v>-0.10238095238099998</v>
      </c>
    </row>
    <row r="11" spans="1:19" s="120" customFormat="1">
      <c r="A11" s="25" t="s">
        <v>68</v>
      </c>
      <c r="B11" s="128">
        <v>40</v>
      </c>
      <c r="C11" s="27">
        <v>13.1</v>
      </c>
      <c r="D11" s="26">
        <v>4</v>
      </c>
      <c r="E11" s="129">
        <v>2.9666666666659998</v>
      </c>
      <c r="F11" s="28">
        <f t="shared" si="2"/>
        <v>44</v>
      </c>
      <c r="G11" s="29">
        <f t="shared" si="3"/>
        <v>16.066666666665999</v>
      </c>
      <c r="H11" s="35">
        <v>0</v>
      </c>
      <c r="I11" s="34">
        <v>0</v>
      </c>
      <c r="J11" s="66">
        <f t="shared" si="7"/>
        <v>44</v>
      </c>
      <c r="K11" s="32">
        <f t="shared" si="7"/>
        <v>16.066666666665999</v>
      </c>
      <c r="L11" s="33">
        <v>0</v>
      </c>
      <c r="M11" s="33">
        <v>0</v>
      </c>
      <c r="N11" s="35">
        <v>0</v>
      </c>
      <c r="O11" s="34">
        <v>0.30000000000000004</v>
      </c>
      <c r="P11" s="65">
        <f t="shared" si="4"/>
        <v>44</v>
      </c>
      <c r="Q11" s="30">
        <f t="shared" si="5"/>
        <v>15.766666666665998</v>
      </c>
      <c r="R11" s="31">
        <v>0</v>
      </c>
      <c r="S11" s="31">
        <v>0</v>
      </c>
    </row>
    <row r="12" spans="1:19">
      <c r="A12" s="25" t="s">
        <v>44</v>
      </c>
      <c r="B12" s="128">
        <v>25</v>
      </c>
      <c r="C12" s="27">
        <v>9.4666666666660007</v>
      </c>
      <c r="D12" s="26">
        <v>3</v>
      </c>
      <c r="E12" s="129">
        <v>1.599999999999</v>
      </c>
      <c r="F12" s="28">
        <f t="shared" si="2"/>
        <v>28</v>
      </c>
      <c r="G12" s="29">
        <f t="shared" si="3"/>
        <v>11.066666666665</v>
      </c>
      <c r="H12" s="28">
        <v>34</v>
      </c>
      <c r="I12" s="29">
        <v>13.766666666666</v>
      </c>
      <c r="J12" s="66">
        <f t="shared" si="0"/>
        <v>-6</v>
      </c>
      <c r="K12" s="32">
        <f t="shared" si="0"/>
        <v>-2.7000000000009994</v>
      </c>
      <c r="L12" s="33">
        <f t="shared" si="1"/>
        <v>-0.17647058823529413</v>
      </c>
      <c r="M12" s="33">
        <f t="shared" si="1"/>
        <v>-0.19612590799039686</v>
      </c>
      <c r="N12" s="28">
        <v>25</v>
      </c>
      <c r="O12" s="29">
        <v>9.333333333333</v>
      </c>
      <c r="P12" s="65">
        <f t="shared" si="4"/>
        <v>3</v>
      </c>
      <c r="Q12" s="30">
        <f t="shared" si="5"/>
        <v>1.7333333333320002</v>
      </c>
      <c r="R12" s="31">
        <f t="shared" si="6"/>
        <v>0.12</v>
      </c>
      <c r="S12" s="31">
        <f t="shared" si="8"/>
        <v>0.18571428571414952</v>
      </c>
    </row>
    <row r="13" spans="1:19" s="64" customFormat="1">
      <c r="A13" s="25" t="s">
        <v>45</v>
      </c>
      <c r="B13" s="130">
        <v>0</v>
      </c>
      <c r="C13" s="131">
        <v>0</v>
      </c>
      <c r="D13" s="132">
        <v>0</v>
      </c>
      <c r="E13" s="133">
        <v>0</v>
      </c>
      <c r="F13" s="28">
        <f t="shared" si="2"/>
        <v>0</v>
      </c>
      <c r="G13" s="29">
        <f t="shared" si="3"/>
        <v>0</v>
      </c>
      <c r="H13" s="28">
        <v>0</v>
      </c>
      <c r="I13" s="29">
        <v>0</v>
      </c>
      <c r="J13" s="66">
        <f t="shared" si="0"/>
        <v>0</v>
      </c>
      <c r="K13" s="32">
        <f t="shared" si="0"/>
        <v>0</v>
      </c>
      <c r="L13" s="33">
        <v>0</v>
      </c>
      <c r="M13" s="33">
        <v>0</v>
      </c>
      <c r="N13" s="28">
        <v>0</v>
      </c>
      <c r="O13" s="29">
        <v>0</v>
      </c>
      <c r="P13" s="65">
        <f t="shared" si="4"/>
        <v>0</v>
      </c>
      <c r="Q13" s="30">
        <f t="shared" si="5"/>
        <v>0</v>
      </c>
      <c r="R13" s="31">
        <v>0</v>
      </c>
      <c r="S13" s="31">
        <v>0</v>
      </c>
    </row>
    <row r="14" spans="1:19">
      <c r="A14" s="36" t="s">
        <v>55</v>
      </c>
      <c r="B14" s="37">
        <f>SUM(B7:B13)</f>
        <v>354</v>
      </c>
      <c r="C14" s="38">
        <f>SUM(C7:C13)</f>
        <v>134.14999999999799</v>
      </c>
      <c r="D14" s="37">
        <f t="shared" ref="D14:G14" si="10">SUM(D7:D13)</f>
        <v>82</v>
      </c>
      <c r="E14" s="38">
        <f t="shared" si="10"/>
        <v>42.716666666663002</v>
      </c>
      <c r="F14" s="39">
        <f t="shared" si="10"/>
        <v>436</v>
      </c>
      <c r="G14" s="40">
        <f t="shared" si="10"/>
        <v>176.86666666666105</v>
      </c>
      <c r="H14" s="39">
        <f>SUM(H7:H13)</f>
        <v>473</v>
      </c>
      <c r="I14" s="40">
        <f>SUM(I7:I13)</f>
        <v>195.54999999999703</v>
      </c>
      <c r="J14" s="41">
        <f t="shared" si="0"/>
        <v>-37</v>
      </c>
      <c r="K14" s="42">
        <f t="shared" si="0"/>
        <v>-18.68333333333598</v>
      </c>
      <c r="L14" s="43">
        <f t="shared" ref="L14:M14" si="11">J14/H14</f>
        <v>-7.8224101479915431E-2</v>
      </c>
      <c r="M14" s="43">
        <f t="shared" si="11"/>
        <v>-9.5542487002486645E-2</v>
      </c>
      <c r="N14" s="39">
        <f>SUM(N7:N13)</f>
        <v>342</v>
      </c>
      <c r="O14" s="40">
        <f>SUM(O7:O13)</f>
        <v>154.34999999999903</v>
      </c>
      <c r="P14" s="106">
        <f t="shared" si="4"/>
        <v>94</v>
      </c>
      <c r="Q14" s="107">
        <f t="shared" si="5"/>
        <v>22.516666666662019</v>
      </c>
      <c r="R14" s="108">
        <f t="shared" si="6"/>
        <v>0.27485380116959063</v>
      </c>
      <c r="S14" s="108">
        <f t="shared" si="8"/>
        <v>0.14588057445197383</v>
      </c>
    </row>
    <row r="15" spans="1:19">
      <c r="A15" s="61">
        <v>44729</v>
      </c>
      <c r="B15" s="44"/>
      <c r="C15" s="45"/>
      <c r="G15" s="63"/>
      <c r="H15" s="63"/>
      <c r="I15" s="62"/>
    </row>
    <row r="16" spans="1:19" ht="11.5" customHeight="1">
      <c r="C16" s="46"/>
      <c r="F16" s="85"/>
      <c r="I16" s="46"/>
    </row>
    <row r="17" spans="1:19">
      <c r="E17" s="46"/>
      <c r="F17" s="47" t="s">
        <v>56</v>
      </c>
      <c r="G17" s="19"/>
    </row>
    <row r="18" spans="1:19" ht="33" customHeight="1">
      <c r="B18" s="68"/>
      <c r="E18" s="19"/>
      <c r="F18" s="151" t="s">
        <v>73</v>
      </c>
      <c r="G18" s="152"/>
      <c r="H18" s="146" t="s">
        <v>66</v>
      </c>
      <c r="I18" s="146"/>
      <c r="J18" s="144" t="s">
        <v>61</v>
      </c>
      <c r="K18" s="145"/>
      <c r="L18" s="144" t="s">
        <v>62</v>
      </c>
      <c r="M18" s="145"/>
      <c r="N18" s="146" t="s">
        <v>37</v>
      </c>
      <c r="O18" s="146"/>
      <c r="P18" s="144" t="s">
        <v>63</v>
      </c>
      <c r="Q18" s="145"/>
      <c r="R18" s="144" t="s">
        <v>64</v>
      </c>
      <c r="S18" s="145"/>
    </row>
    <row r="19" spans="1:19" ht="22.25" customHeight="1">
      <c r="F19" s="111" t="s">
        <v>9</v>
      </c>
      <c r="G19" s="111" t="s">
        <v>29</v>
      </c>
      <c r="H19" s="112" t="s">
        <v>9</v>
      </c>
      <c r="I19" s="112" t="s">
        <v>29</v>
      </c>
      <c r="J19" s="48" t="s">
        <v>9</v>
      </c>
      <c r="K19" s="48" t="s">
        <v>29</v>
      </c>
      <c r="L19" s="48" t="s">
        <v>9</v>
      </c>
      <c r="M19" s="48" t="s">
        <v>29</v>
      </c>
      <c r="N19" s="112" t="s">
        <v>9</v>
      </c>
      <c r="O19" s="112" t="s">
        <v>29</v>
      </c>
      <c r="P19" s="23" t="s">
        <v>9</v>
      </c>
      <c r="Q19" s="24" t="s">
        <v>29</v>
      </c>
      <c r="R19" s="24" t="s">
        <v>9</v>
      </c>
      <c r="S19" s="24" t="s">
        <v>29</v>
      </c>
    </row>
    <row r="20" spans="1:19">
      <c r="C20" s="113" t="s">
        <v>40</v>
      </c>
      <c r="D20" s="113"/>
      <c r="E20" s="114"/>
      <c r="F20" s="49">
        <v>108</v>
      </c>
      <c r="G20" s="50">
        <v>38.800000000000004</v>
      </c>
      <c r="H20" s="51">
        <v>367</v>
      </c>
      <c r="I20" s="50">
        <v>132.683333333333</v>
      </c>
      <c r="J20" s="67">
        <f t="shared" ref="J20:K27" si="12">F20-H20</f>
        <v>-259</v>
      </c>
      <c r="K20" s="52">
        <f t="shared" si="12"/>
        <v>-93.883333333332985</v>
      </c>
      <c r="L20" s="53">
        <f t="shared" ref="L20:M27" si="13">J20/H20</f>
        <v>-0.70572207084468663</v>
      </c>
      <c r="M20" s="53">
        <f t="shared" si="13"/>
        <v>-0.70757442532345105</v>
      </c>
      <c r="N20" s="51">
        <v>469</v>
      </c>
      <c r="O20" s="50">
        <v>166.96666666666601</v>
      </c>
      <c r="P20" s="65">
        <f>F20-N20</f>
        <v>-361</v>
      </c>
      <c r="Q20" s="30">
        <f>G20-O20</f>
        <v>-128.166666666666</v>
      </c>
      <c r="R20" s="31">
        <f>P20/N20</f>
        <v>-0.76972281449893387</v>
      </c>
      <c r="S20" s="31">
        <f>Q20/O20</f>
        <v>-0.7676182870832492</v>
      </c>
    </row>
    <row r="21" spans="1:19">
      <c r="C21" s="113" t="s">
        <v>41</v>
      </c>
      <c r="D21" s="113"/>
      <c r="E21" s="114"/>
      <c r="F21" s="49">
        <v>181</v>
      </c>
      <c r="G21" s="50">
        <v>69.066666666666009</v>
      </c>
      <c r="H21" s="51">
        <v>584</v>
      </c>
      <c r="I21" s="50">
        <v>218.49999999999903</v>
      </c>
      <c r="J21" s="67">
        <f>F21-H21</f>
        <v>-403</v>
      </c>
      <c r="K21" s="52">
        <f>G21-I21</f>
        <v>-149.43333333333302</v>
      </c>
      <c r="L21" s="53">
        <f>J21/H21</f>
        <v>-0.69006849315068497</v>
      </c>
      <c r="M21" s="53">
        <f>K21/I21</f>
        <v>-0.68390541571319763</v>
      </c>
      <c r="N21" s="51">
        <v>505</v>
      </c>
      <c r="O21" s="50">
        <v>206.833333333333</v>
      </c>
      <c r="P21" s="65">
        <f t="shared" ref="P21:P27" si="14">F21-N21</f>
        <v>-324</v>
      </c>
      <c r="Q21" s="30">
        <f t="shared" ref="Q21:Q27" si="15">G21-O21</f>
        <v>-137.76666666666699</v>
      </c>
      <c r="R21" s="31">
        <f t="shared" ref="R21:R26" si="16">P21/N21</f>
        <v>-0.6415841584158416</v>
      </c>
      <c r="S21" s="31">
        <f t="shared" ref="S21:S26" si="17">Q21/O21</f>
        <v>-0.66607574536664249</v>
      </c>
    </row>
    <row r="22" spans="1:19">
      <c r="C22" s="113" t="s">
        <v>42</v>
      </c>
      <c r="D22" s="113"/>
      <c r="E22" s="114"/>
      <c r="F22" s="49">
        <v>46</v>
      </c>
      <c r="G22" s="50">
        <v>16.733333333331998</v>
      </c>
      <c r="H22" s="51">
        <v>268</v>
      </c>
      <c r="I22" s="50">
        <v>47.099999999999</v>
      </c>
      <c r="J22" s="67">
        <f t="shared" ref="J22:K24" si="18">F22-H22</f>
        <v>-222</v>
      </c>
      <c r="K22" s="52">
        <f t="shared" si="18"/>
        <v>-30.366666666667001</v>
      </c>
      <c r="L22" s="53">
        <f t="shared" ref="L22:M23" si="19">J22/H22</f>
        <v>-0.82835820895522383</v>
      </c>
      <c r="M22" s="53">
        <f t="shared" si="19"/>
        <v>-0.64472753007786932</v>
      </c>
      <c r="N22" s="51">
        <v>180</v>
      </c>
      <c r="O22" s="50">
        <v>36.533333333332003</v>
      </c>
      <c r="P22" s="65">
        <f t="shared" si="14"/>
        <v>-134</v>
      </c>
      <c r="Q22" s="30">
        <f t="shared" si="15"/>
        <v>-19.800000000000004</v>
      </c>
      <c r="R22" s="31">
        <f t="shared" si="16"/>
        <v>-0.74444444444444446</v>
      </c>
      <c r="S22" s="31">
        <f t="shared" si="17"/>
        <v>-0.54197080291972788</v>
      </c>
    </row>
    <row r="23" spans="1:19">
      <c r="C23" s="113" t="s">
        <v>43</v>
      </c>
      <c r="D23" s="113"/>
      <c r="E23" s="114"/>
      <c r="F23" s="49">
        <v>29</v>
      </c>
      <c r="G23" s="50">
        <v>25.133333333332001</v>
      </c>
      <c r="H23" s="51">
        <v>77</v>
      </c>
      <c r="I23" s="50">
        <v>35.433333333333003</v>
      </c>
      <c r="J23" s="67">
        <f t="shared" si="18"/>
        <v>-48</v>
      </c>
      <c r="K23" s="52">
        <f t="shared" si="18"/>
        <v>-10.300000000001003</v>
      </c>
      <c r="L23" s="53">
        <f t="shared" si="19"/>
        <v>-0.62337662337662336</v>
      </c>
      <c r="M23" s="53">
        <f t="shared" si="19"/>
        <v>-0.29068673565384096</v>
      </c>
      <c r="N23" s="51">
        <v>93</v>
      </c>
      <c r="O23" s="50">
        <v>42.2</v>
      </c>
      <c r="P23" s="65">
        <f t="shared" si="14"/>
        <v>-64</v>
      </c>
      <c r="Q23" s="30">
        <f t="shared" si="15"/>
        <v>-17.066666666668002</v>
      </c>
      <c r="R23" s="31">
        <f t="shared" si="16"/>
        <v>-0.68817204301075274</v>
      </c>
      <c r="S23" s="31">
        <f t="shared" si="17"/>
        <v>-0.4044233807267299</v>
      </c>
    </row>
    <row r="24" spans="1:19" s="120" customFormat="1">
      <c r="C24" s="113" t="s">
        <v>68</v>
      </c>
      <c r="D24" s="113"/>
      <c r="E24" s="114"/>
      <c r="F24" s="49">
        <v>44</v>
      </c>
      <c r="G24" s="50">
        <v>16.066666666665999</v>
      </c>
      <c r="H24" s="51">
        <v>0</v>
      </c>
      <c r="I24" s="50">
        <v>0</v>
      </c>
      <c r="J24" s="67">
        <f t="shared" si="18"/>
        <v>44</v>
      </c>
      <c r="K24" s="52">
        <f t="shared" si="18"/>
        <v>16.066666666665999</v>
      </c>
      <c r="L24" s="53">
        <v>0</v>
      </c>
      <c r="M24" s="53">
        <v>0</v>
      </c>
      <c r="N24" s="51">
        <v>0</v>
      </c>
      <c r="O24" s="50">
        <v>0</v>
      </c>
      <c r="P24" s="65">
        <f t="shared" si="14"/>
        <v>44</v>
      </c>
      <c r="Q24" s="30">
        <f t="shared" si="15"/>
        <v>16.066666666665999</v>
      </c>
      <c r="R24" s="31">
        <v>0</v>
      </c>
      <c r="S24" s="31">
        <v>0</v>
      </c>
    </row>
    <row r="25" spans="1:19">
      <c r="A25" s="54" t="s">
        <v>30</v>
      </c>
      <c r="C25" s="113" t="s">
        <v>44</v>
      </c>
      <c r="D25" s="113"/>
      <c r="E25" s="114"/>
      <c r="F25" s="49">
        <v>28</v>
      </c>
      <c r="G25" s="50">
        <v>11.066666666665</v>
      </c>
      <c r="H25" s="51">
        <v>135</v>
      </c>
      <c r="I25" s="50">
        <v>43.166666666666003</v>
      </c>
      <c r="J25" s="67">
        <f t="shared" si="12"/>
        <v>-107</v>
      </c>
      <c r="K25" s="52">
        <f t="shared" si="12"/>
        <v>-32.100000000001003</v>
      </c>
      <c r="L25" s="53">
        <f t="shared" si="13"/>
        <v>-0.79259259259259263</v>
      </c>
      <c r="M25" s="53">
        <f t="shared" si="13"/>
        <v>-0.74362934362937827</v>
      </c>
      <c r="N25" s="51">
        <v>142</v>
      </c>
      <c r="O25" s="50">
        <v>48.033333333333005</v>
      </c>
      <c r="P25" s="65">
        <f t="shared" si="14"/>
        <v>-114</v>
      </c>
      <c r="Q25" s="30">
        <f t="shared" si="15"/>
        <v>-36.966666666668004</v>
      </c>
      <c r="R25" s="31">
        <f t="shared" si="16"/>
        <v>-0.80281690140845074</v>
      </c>
      <c r="S25" s="31">
        <f t="shared" si="17"/>
        <v>-0.76960444136019968</v>
      </c>
    </row>
    <row r="26" spans="1:19" s="64" customFormat="1">
      <c r="A26" s="54" t="s">
        <v>31</v>
      </c>
      <c r="C26" s="113" t="s">
        <v>45</v>
      </c>
      <c r="D26" s="113"/>
      <c r="E26" s="114"/>
      <c r="F26" s="49">
        <v>0</v>
      </c>
      <c r="G26" s="50">
        <v>0</v>
      </c>
      <c r="H26" s="51">
        <v>69</v>
      </c>
      <c r="I26" s="50">
        <v>16.833333333333002</v>
      </c>
      <c r="J26" s="67">
        <f t="shared" si="12"/>
        <v>-69</v>
      </c>
      <c r="K26" s="52">
        <f t="shared" si="12"/>
        <v>-16.833333333333002</v>
      </c>
      <c r="L26" s="53">
        <f t="shared" si="13"/>
        <v>-1</v>
      </c>
      <c r="M26" s="53">
        <f t="shared" si="13"/>
        <v>-1</v>
      </c>
      <c r="N26" s="51">
        <v>15</v>
      </c>
      <c r="O26" s="50">
        <v>3</v>
      </c>
      <c r="P26" s="65">
        <f t="shared" si="14"/>
        <v>-15</v>
      </c>
      <c r="Q26" s="30">
        <f t="shared" si="15"/>
        <v>-3</v>
      </c>
      <c r="R26" s="31">
        <f t="shared" si="16"/>
        <v>-1</v>
      </c>
      <c r="S26" s="31">
        <f t="shared" si="17"/>
        <v>-1</v>
      </c>
    </row>
    <row r="27" spans="1:19">
      <c r="A27" s="54" t="s">
        <v>33</v>
      </c>
      <c r="C27" s="113" t="s">
        <v>11</v>
      </c>
      <c r="D27" s="114"/>
      <c r="E27" s="114"/>
      <c r="F27" s="115">
        <f>SUM(F20:F26)</f>
        <v>436</v>
      </c>
      <c r="G27" s="116">
        <f>SUM(G20:G26)</f>
        <v>176.86666666666105</v>
      </c>
      <c r="H27" s="115">
        <v>1500</v>
      </c>
      <c r="I27" s="116">
        <v>493.71666666666306</v>
      </c>
      <c r="J27" s="55">
        <f t="shared" si="12"/>
        <v>-1064</v>
      </c>
      <c r="K27" s="56">
        <f t="shared" si="12"/>
        <v>-316.85000000000201</v>
      </c>
      <c r="L27" s="57">
        <f t="shared" si="13"/>
        <v>-0.70933333333333337</v>
      </c>
      <c r="M27" s="57">
        <f t="shared" si="13"/>
        <v>-0.64176484488405161</v>
      </c>
      <c r="N27" s="115">
        <v>1404</v>
      </c>
      <c r="O27" s="116">
        <v>503.56666666666405</v>
      </c>
      <c r="P27" s="106">
        <f t="shared" si="14"/>
        <v>-968</v>
      </c>
      <c r="Q27" s="107">
        <f t="shared" si="15"/>
        <v>-326.700000000003</v>
      </c>
      <c r="R27" s="108">
        <f t="shared" ref="R27" si="20">P27/N27</f>
        <v>-0.68945868945868949</v>
      </c>
      <c r="S27" s="108">
        <f t="shared" ref="S27" si="21">Q27/O27</f>
        <v>-0.64877209240750255</v>
      </c>
    </row>
  </sheetData>
  <mergeCells count="18">
    <mergeCell ref="H18:I18"/>
    <mergeCell ref="L18:M18"/>
    <mergeCell ref="F5:G5"/>
    <mergeCell ref="H5:I5"/>
    <mergeCell ref="J5:K5"/>
    <mergeCell ref="F18:G18"/>
    <mergeCell ref="J18:K18"/>
    <mergeCell ref="A3:A4"/>
    <mergeCell ref="A5:A6"/>
    <mergeCell ref="B5:C5"/>
    <mergeCell ref="D5:E5"/>
    <mergeCell ref="L5:M5"/>
    <mergeCell ref="N5:O5"/>
    <mergeCell ref="P5:Q5"/>
    <mergeCell ref="R5:S5"/>
    <mergeCell ref="N18:O18"/>
    <mergeCell ref="P18:Q18"/>
    <mergeCell ref="R18:S18"/>
  </mergeCells>
  <pageMargins left="0.28999999999999998" right="0.11" top="0.23" bottom="0.2" header="0.2" footer="0.2"/>
  <pageSetup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zoomScale="98" zoomScaleNormal="98" workbookViewId="0">
      <selection activeCell="A3" sqref="A3"/>
    </sheetView>
  </sheetViews>
  <sheetFormatPr baseColWidth="10" defaultColWidth="8.796875" defaultRowHeight="13"/>
  <cols>
    <col min="1" max="1" width="14.3984375" style="70" customWidth="1"/>
    <col min="2" max="2" width="11.796875" style="70" customWidth="1"/>
    <col min="3" max="3" width="8.796875" style="70"/>
    <col min="4" max="4" width="10.19921875" style="70" customWidth="1"/>
    <col min="5" max="5" width="10.3984375" style="70" customWidth="1"/>
    <col min="6" max="7" width="9.796875" style="70" customWidth="1"/>
    <col min="8" max="16384" width="8.796875" style="70"/>
  </cols>
  <sheetData>
    <row r="1" spans="1:8" ht="18">
      <c r="A1" s="86" t="s">
        <v>65</v>
      </c>
    </row>
    <row r="2" spans="1:8" ht="18" customHeight="1">
      <c r="A2" s="117">
        <v>44729</v>
      </c>
      <c r="C2" s="109"/>
      <c r="D2" s="109"/>
      <c r="F2" s="86"/>
      <c r="G2" s="86"/>
      <c r="H2" s="86"/>
    </row>
    <row r="3" spans="1:8">
      <c r="A3" s="117"/>
    </row>
    <row r="4" spans="1:8">
      <c r="B4" s="84"/>
    </row>
    <row r="5" spans="1:8">
      <c r="B5" s="80"/>
    </row>
    <row r="7" spans="1:8" ht="19" thickBot="1">
      <c r="A7" s="98" t="s">
        <v>46</v>
      </c>
      <c r="C7" s="98"/>
      <c r="D7" s="98"/>
      <c r="E7" s="98"/>
      <c r="F7" s="98"/>
      <c r="G7" s="98"/>
    </row>
    <row r="8" spans="1:8" ht="30" customHeight="1" thickBot="1">
      <c r="B8" s="157" t="s">
        <v>71</v>
      </c>
      <c r="C8" s="158"/>
      <c r="D8" s="155" t="s">
        <v>70</v>
      </c>
      <c r="E8" s="156"/>
      <c r="F8" s="153" t="s">
        <v>38</v>
      </c>
      <c r="G8" s="154"/>
    </row>
    <row r="9" spans="1:8" ht="21.5" customHeight="1" thickBot="1">
      <c r="B9" s="87" t="s">
        <v>9</v>
      </c>
      <c r="C9" s="88" t="s">
        <v>10</v>
      </c>
      <c r="D9" s="89" t="s">
        <v>9</v>
      </c>
      <c r="E9" s="90" t="s">
        <v>10</v>
      </c>
      <c r="F9" s="89" t="s">
        <v>9</v>
      </c>
      <c r="G9" s="90" t="s">
        <v>10</v>
      </c>
    </row>
    <row r="10" spans="1:8" ht="18.5" customHeight="1" thickBot="1">
      <c r="A10" s="91" t="s">
        <v>17</v>
      </c>
      <c r="B10" s="102">
        <v>56</v>
      </c>
      <c r="C10" s="103">
        <v>5.4</v>
      </c>
      <c r="D10" s="102">
        <v>316</v>
      </c>
      <c r="E10" s="103">
        <v>31.4</v>
      </c>
      <c r="F10" s="102">
        <v>109</v>
      </c>
      <c r="G10" s="103">
        <v>10.3</v>
      </c>
    </row>
    <row r="11" spans="1:8" ht="17.5" customHeight="1" thickBot="1">
      <c r="A11" s="91" t="s">
        <v>19</v>
      </c>
      <c r="B11" s="102">
        <v>227</v>
      </c>
      <c r="C11" s="93">
        <v>27.233333333333334</v>
      </c>
      <c r="D11" s="102">
        <v>634</v>
      </c>
      <c r="E11" s="93">
        <v>69.733333333333334</v>
      </c>
      <c r="F11" s="102">
        <v>376</v>
      </c>
      <c r="G11" s="103">
        <v>41.8</v>
      </c>
    </row>
    <row r="12" spans="1:8" ht="12.75" customHeight="1">
      <c r="A12" s="94"/>
      <c r="B12" s="95"/>
      <c r="C12" s="96"/>
      <c r="D12" s="95"/>
      <c r="E12" s="96"/>
      <c r="F12" s="95"/>
      <c r="G12" s="96"/>
    </row>
    <row r="13" spans="1:8" ht="12.75" customHeight="1">
      <c r="B13" s="104"/>
      <c r="C13" s="105"/>
      <c r="D13" s="119"/>
      <c r="E13" s="96"/>
      <c r="F13" s="95"/>
      <c r="G13" s="96"/>
    </row>
    <row r="14" spans="1:8" ht="12.75" customHeight="1">
      <c r="A14" s="94"/>
      <c r="B14" s="95"/>
      <c r="C14" s="105"/>
      <c r="D14" s="96"/>
      <c r="E14" s="96"/>
      <c r="F14" s="95"/>
      <c r="G14" s="96"/>
    </row>
    <row r="15" spans="1:8" ht="19" thickBot="1">
      <c r="A15" s="97" t="s">
        <v>47</v>
      </c>
      <c r="B15" s="99"/>
      <c r="C15" s="99"/>
    </row>
    <row r="16" spans="1:8" ht="25.25" customHeight="1" thickBot="1">
      <c r="A16" s="98"/>
      <c r="D16" s="100" t="s">
        <v>72</v>
      </c>
      <c r="E16" s="101" t="s">
        <v>36</v>
      </c>
      <c r="F16" s="101" t="s">
        <v>39</v>
      </c>
      <c r="H16" s="98"/>
    </row>
    <row r="17" spans="1:7" ht="18" customHeight="1" thickBot="1">
      <c r="A17" s="159" t="s">
        <v>34</v>
      </c>
      <c r="B17" s="160"/>
      <c r="C17" s="161"/>
      <c r="D17" s="102">
        <v>22</v>
      </c>
      <c r="E17" s="92">
        <v>48</v>
      </c>
      <c r="F17" s="92">
        <v>17</v>
      </c>
    </row>
    <row r="18" spans="1:7" ht="18" customHeight="1" thickBot="1">
      <c r="A18" s="159" t="s">
        <v>35</v>
      </c>
      <c r="B18" s="160"/>
      <c r="C18" s="161"/>
      <c r="D18" s="102">
        <v>34</v>
      </c>
      <c r="E18" s="92">
        <v>68</v>
      </c>
      <c r="F18" s="92">
        <v>28</v>
      </c>
    </row>
    <row r="19" spans="1:7">
      <c r="E19" s="83"/>
      <c r="F19" s="83"/>
      <c r="G19" s="83"/>
    </row>
  </sheetData>
  <mergeCells count="5">
    <mergeCell ref="F8:G8"/>
    <mergeCell ref="D8:E8"/>
    <mergeCell ref="B8:C8"/>
    <mergeCell ref="A17:C17"/>
    <mergeCell ref="A18:C1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ODS Countable</vt:lpstr>
      <vt:lpstr>Traditional</vt:lpstr>
      <vt:lpstr>Hybrid Enrollment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Lujan, Annette</dc:creator>
  <cp:lastModifiedBy>Microsoft Office User</cp:lastModifiedBy>
  <cp:lastPrinted>2021-11-15T16:10:54Z</cp:lastPrinted>
  <dcterms:created xsi:type="dcterms:W3CDTF">2015-12-11T15:22:17Z</dcterms:created>
  <dcterms:modified xsi:type="dcterms:W3CDTF">2022-06-17T18:28:14Z</dcterms:modified>
</cp:coreProperties>
</file>