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00012832\AppData\Local\Microsoft\Windows\INetCache\Content.Outlook\HI1CQ7AE\"/>
    </mc:Choice>
  </mc:AlternateContent>
  <xr:revisionPtr revIDLastSave="0" documentId="13_ncr:1_{FD6436D0-4E47-4232-A8CC-241EC6B85384}" xr6:coauthVersionLast="47" xr6:coauthVersionMax="47" xr10:uidLastSave="{00000000-0000-0000-0000-000000000000}"/>
  <bookViews>
    <workbookView xWindow="20052" yWindow="-108" windowWidth="20376" windowHeight="12216" activeTab="1" xr2:uid="{00000000-000D-0000-FFFF-FFFF00000000}"/>
  </bookViews>
  <sheets>
    <sheet name="ODS Countable" sheetId="1" r:id="rId1"/>
    <sheet name="Traditional" sheetId="3" r:id="rId2"/>
    <sheet name="Hybrid Enrollment" sheetId="4" r:id="rId3"/>
  </sheets>
  <definedNames>
    <definedName name="_xlnm.Print_Area" localSheetId="0">'ODS Countable'!$A$1:$N$37</definedName>
    <definedName name="_xlnm.Print_Area" localSheetId="1">Traditional!$A$1:$S$33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F32" i="1"/>
  <c r="H32" i="1"/>
  <c r="J32" i="1"/>
  <c r="L32" i="1"/>
  <c r="N32" i="1"/>
  <c r="C17" i="3" l="1"/>
  <c r="O17" i="3"/>
  <c r="N17" i="3"/>
  <c r="I17" i="3"/>
  <c r="H17" i="3"/>
  <c r="G33" i="3"/>
  <c r="F33" i="3"/>
  <c r="Q31" i="3"/>
  <c r="P31" i="3"/>
  <c r="K31" i="3"/>
  <c r="J31" i="3"/>
  <c r="G15" i="3"/>
  <c r="K15" i="3" s="1"/>
  <c r="F15" i="3"/>
  <c r="P15" i="3" s="1"/>
  <c r="Q15" i="3" l="1"/>
  <c r="J15" i="3"/>
  <c r="N16" i="1" l="1"/>
  <c r="L16" i="1"/>
  <c r="J16" i="1"/>
  <c r="H16" i="1"/>
  <c r="F16" i="1"/>
  <c r="D16" i="1"/>
  <c r="D17" i="3" l="1"/>
  <c r="B17" i="3"/>
  <c r="E17" i="3" l="1"/>
  <c r="Q32" i="3"/>
  <c r="Q30" i="3"/>
  <c r="P32" i="3"/>
  <c r="P30" i="3"/>
  <c r="K30" i="3"/>
  <c r="K32" i="3"/>
  <c r="J30" i="3"/>
  <c r="J32" i="3"/>
  <c r="F14" i="3"/>
  <c r="J14" i="3" s="1"/>
  <c r="G14" i="3"/>
  <c r="Q14" i="3" s="1"/>
  <c r="F16" i="3"/>
  <c r="P16" i="3" s="1"/>
  <c r="G16" i="3"/>
  <c r="Q16" i="3" s="1"/>
  <c r="P14" i="3" l="1"/>
  <c r="K14" i="3"/>
  <c r="J16" i="3"/>
  <c r="K16" i="3"/>
  <c r="F7" i="3" l="1"/>
  <c r="F8" i="3"/>
  <c r="F9" i="3"/>
  <c r="F10" i="3"/>
  <c r="F11" i="3"/>
  <c r="F12" i="3"/>
  <c r="G7" i="3" l="1"/>
  <c r="G8" i="3"/>
  <c r="G9" i="3"/>
  <c r="G10" i="3"/>
  <c r="G11" i="3"/>
  <c r="G12" i="3"/>
  <c r="Q27" i="3" l="1"/>
  <c r="P27" i="3"/>
  <c r="K27" i="3"/>
  <c r="J27" i="3"/>
  <c r="Q11" i="3" l="1"/>
  <c r="P11" i="3"/>
  <c r="K11" i="3" l="1"/>
  <c r="M11" i="3" s="1"/>
  <c r="J11" i="3"/>
  <c r="L11" i="3" s="1"/>
  <c r="F13" i="3" l="1"/>
  <c r="G13" i="3"/>
  <c r="F17" i="3" l="1"/>
  <c r="G17" i="3"/>
  <c r="J17" i="3" l="1"/>
  <c r="L17" i="3" s="1"/>
  <c r="P17" i="3"/>
  <c r="K17" i="3"/>
  <c r="M17" i="3" s="1"/>
  <c r="Q17" i="3"/>
  <c r="Q29" i="3"/>
  <c r="S29" i="3" s="1"/>
  <c r="P29" i="3"/>
  <c r="R29" i="3" s="1"/>
  <c r="Q28" i="3"/>
  <c r="S28" i="3" s="1"/>
  <c r="P28" i="3"/>
  <c r="R28" i="3" s="1"/>
  <c r="Q26" i="3"/>
  <c r="S26" i="3" s="1"/>
  <c r="P26" i="3"/>
  <c r="R26" i="3" s="1"/>
  <c r="Q25" i="3"/>
  <c r="S25" i="3" s="1"/>
  <c r="P25" i="3"/>
  <c r="R25" i="3" s="1"/>
  <c r="Q24" i="3"/>
  <c r="S24" i="3" s="1"/>
  <c r="P24" i="3"/>
  <c r="R24" i="3" s="1"/>
  <c r="Q23" i="3"/>
  <c r="S23" i="3" s="1"/>
  <c r="P23" i="3"/>
  <c r="R23" i="3" s="1"/>
  <c r="P7" i="3" l="1"/>
  <c r="R7" i="3" s="1"/>
  <c r="P8" i="3"/>
  <c r="R8" i="3" s="1"/>
  <c r="P9" i="3"/>
  <c r="R9" i="3" s="1"/>
  <c r="P10" i="3"/>
  <c r="R10" i="3" s="1"/>
  <c r="P12" i="3"/>
  <c r="R12" i="3" s="1"/>
  <c r="P13" i="3"/>
  <c r="Q7" i="3" l="1"/>
  <c r="S7" i="3" s="1"/>
  <c r="Q12" i="3"/>
  <c r="S12" i="3" s="1"/>
  <c r="Q8" i="3"/>
  <c r="S8" i="3" s="1"/>
  <c r="Q13" i="3"/>
  <c r="Q9" i="3"/>
  <c r="S9" i="3" s="1"/>
  <c r="Q10" i="3"/>
  <c r="S10" i="3" s="1"/>
  <c r="K29" i="3" l="1"/>
  <c r="M29" i="3" s="1"/>
  <c r="J29" i="3"/>
  <c r="L29" i="3" s="1"/>
  <c r="J13" i="3" l="1"/>
  <c r="K13" i="3"/>
  <c r="K26" i="3" l="1"/>
  <c r="M26" i="3" s="1"/>
  <c r="J26" i="3"/>
  <c r="L26" i="3" s="1"/>
  <c r="K25" i="3"/>
  <c r="M25" i="3" s="1"/>
  <c r="J25" i="3"/>
  <c r="L25" i="3" s="1"/>
  <c r="K24" i="3"/>
  <c r="M24" i="3" s="1"/>
  <c r="J24" i="3"/>
  <c r="L24" i="3" s="1"/>
  <c r="K28" i="3"/>
  <c r="M28" i="3" s="1"/>
  <c r="J28" i="3"/>
  <c r="L28" i="3" s="1"/>
  <c r="K23" i="3"/>
  <c r="M23" i="3" s="1"/>
  <c r="J23" i="3"/>
  <c r="L23" i="3" s="1"/>
  <c r="K10" i="3"/>
  <c r="M10" i="3" s="1"/>
  <c r="J10" i="3"/>
  <c r="L10" i="3" s="1"/>
  <c r="K9" i="3"/>
  <c r="M9" i="3" s="1"/>
  <c r="J9" i="3"/>
  <c r="L9" i="3" s="1"/>
  <c r="J8" i="3"/>
  <c r="L8" i="3" s="1"/>
  <c r="J12" i="3"/>
  <c r="L12" i="3" s="1"/>
  <c r="K7" i="3"/>
  <c r="M7" i="3" s="1"/>
  <c r="J7" i="3"/>
  <c r="L7" i="3" s="1"/>
  <c r="P33" i="3" l="1"/>
  <c r="R33" i="3" s="1"/>
  <c r="Q33" i="3"/>
  <c r="S33" i="3" s="1"/>
  <c r="J33" i="3"/>
  <c r="L33" i="3" s="1"/>
  <c r="K33" i="3"/>
  <c r="M33" i="3" s="1"/>
  <c r="K12" i="3"/>
  <c r="M12" i="3" s="1"/>
  <c r="K8" i="3"/>
  <c r="M8" i="3" s="1"/>
  <c r="S17" i="3"/>
  <c r="R17" i="3" l="1"/>
</calcChain>
</file>

<file path=xl/sharedStrings.xml><?xml version="1.0" encoding="utf-8"?>
<sst xmlns="http://schemas.openxmlformats.org/spreadsheetml/2006/main" count="213" uniqueCount="97">
  <si>
    <t>Daily FTE and Head Counts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</si>
  <si>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</si>
  <si>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</si>
  <si>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</si>
  <si>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</si>
  <si>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</si>
  <si>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</si>
  <si>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</si>
  <si>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</si>
  <si>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</si>
  <si>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</si>
  <si>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Online Totals</t>
  </si>
  <si>
    <t>Campus</t>
  </si>
  <si>
    <t>CCCOnline</t>
  </si>
  <si>
    <t>Totals By Campus</t>
  </si>
  <si>
    <t>Description</t>
  </si>
  <si>
    <t>TAC</t>
  </si>
  <si>
    <t>TCN</t>
  </si>
  <si>
    <t>TMC</t>
  </si>
  <si>
    <t>TZY</t>
  </si>
  <si>
    <t>TZZ</t>
  </si>
  <si>
    <t>TOTAL</t>
  </si>
  <si>
    <t>Term:</t>
  </si>
  <si>
    <t>Institution:</t>
  </si>
  <si>
    <t>FTE by Residency by Campus</t>
  </si>
  <si>
    <t>Year-Over-Year FTE Comparison</t>
  </si>
  <si>
    <t>R - Resident</t>
  </si>
  <si>
    <t>N - Non-Resident</t>
  </si>
  <si>
    <t>FTE (Annl)</t>
  </si>
  <si>
    <t>From COGNOS ODS</t>
  </si>
  <si>
    <t>Prepared by:</t>
  </si>
  <si>
    <t>TPR</t>
  </si>
  <si>
    <t>Annette Lujan</t>
  </si>
  <si>
    <t>TAC Hybrid Sections Offered</t>
  </si>
  <si>
    <t>TMC Hybrid Sections Offered</t>
  </si>
  <si>
    <t>Fall 202220</t>
  </si>
  <si>
    <t>TAC Alamosa Campus</t>
  </si>
  <si>
    <t>TMC Trinidad Campus</t>
  </si>
  <si>
    <t>TZY Alamosa Misc Campus</t>
  </si>
  <si>
    <t>TZZ Trinidad Misc Campus</t>
  </si>
  <si>
    <t>TCN CCCOnline</t>
  </si>
  <si>
    <t>TPR Prison Campus</t>
  </si>
  <si>
    <t>TSC Alamosa Campus</t>
  </si>
  <si>
    <t>TSC Trinidad Campus</t>
  </si>
  <si>
    <t>TSC Alamosa Misc Campus</t>
  </si>
  <si>
    <t>TSC Trinidad Misc Campus</t>
  </si>
  <si>
    <t>TSC CCCOnline</t>
  </si>
  <si>
    <t>TSC Prison Campus</t>
  </si>
  <si>
    <t>TSC-Trinidad State College</t>
  </si>
  <si>
    <t>TSC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</si>
  <si>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Fall Year-Over-Year</t>
    </r>
  </si>
  <si>
    <t>202220 All Residencies 28JAN2022</t>
  </si>
  <si>
    <t>TON</t>
  </si>
  <si>
    <t>Hybrid Fall 202220 Final</t>
  </si>
  <si>
    <t>Fall 202320</t>
  </si>
  <si>
    <t>Head Count and FTE for Hybrid Courses: 3-Year Comparison</t>
  </si>
  <si>
    <t>Count of Hybrid Sections: 3-Year Comparison</t>
  </si>
  <si>
    <t>TON Online Campus</t>
  </si>
  <si>
    <t>202320 All Residencies 09FEB23</t>
  </si>
  <si>
    <t xml:space="preserve">TSC Fall 202420  Countable FTE </t>
  </si>
  <si>
    <t>TSC Online Campus</t>
  </si>
  <si>
    <t>First day of class prior Fall 202320 - Aug 22, 2022</t>
  </si>
  <si>
    <t>First day of class current Fall 202420 - Aug 21, 2023</t>
  </si>
  <si>
    <t xml:space="preserve"> TSC - FALL 202420 Hybrid Course Enrollment </t>
  </si>
  <si>
    <t>Hybrid Fall 202320 Final</t>
  </si>
  <si>
    <t>Hybrid Fall 202420</t>
  </si>
  <si>
    <t>Fall 202420</t>
  </si>
  <si>
    <t>CO Oline @ TSC Teaching</t>
  </si>
  <si>
    <t>TCX</t>
  </si>
  <si>
    <t>CO Oline @ TSC Home</t>
  </si>
  <si>
    <t>TCY</t>
  </si>
  <si>
    <t>CO Oline @ TSC Consortium</t>
  </si>
  <si>
    <t>TCZ</t>
  </si>
  <si>
    <t>TSC CO Online Teaching</t>
  </si>
  <si>
    <t>TSC CO Online Home</t>
  </si>
  <si>
    <t>TSC CO Online Consortium</t>
  </si>
  <si>
    <t>TSC Virtual Campus</t>
  </si>
  <si>
    <t>TVC</t>
  </si>
  <si>
    <t>Course taught by TSC</t>
  </si>
  <si>
    <t>Home Course, offered to TSC students only</t>
  </si>
  <si>
    <t>Pooled course, TSC student taking conosrtium course taught by another college</t>
  </si>
  <si>
    <t>new Colorado Online campuses</t>
  </si>
  <si>
    <t>TCZ CO Online Consortium</t>
  </si>
  <si>
    <t>TVC Virtual Campus</t>
  </si>
  <si>
    <t>TVC Hybrid Sections Offered</t>
  </si>
  <si>
    <t>Difference Fall 2023 to Fall 2022</t>
  </si>
  <si>
    <t>% Difference Fall 2023 to Fall 2022</t>
  </si>
  <si>
    <t>Difference Fall 2023 to Fall 2021</t>
  </si>
  <si>
    <t>% Difference Fall 2023 to Fall 2021</t>
  </si>
  <si>
    <t>202420 Fall 2023</t>
  </si>
  <si>
    <t>TSC Rural Consortium</t>
  </si>
  <si>
    <t>TRZ</t>
  </si>
  <si>
    <t>TRZ Rural Consortium</t>
  </si>
  <si>
    <t>202420 All Residencies 18SEP23</t>
  </si>
  <si>
    <t>09/18/2023</t>
  </si>
  <si>
    <t>202320 All Residencies 19SEP2022</t>
  </si>
  <si>
    <t>202220 All Residencies 20SEP2021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</si>
</sst>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 d\,\ yyyy"/>
    <numFmt numFmtId="165" formatCode="#,##0.0"/>
    <numFmt numFmtId="166" formatCode="0.0%"/>
    <numFmt numFmtId="167" formatCode="mmm\ d\,\ yyyy;@"/>
    <numFmt numFmtId="168" formatCode="h\:mm\:ss\ AM/PM;@"/>
  </numFmts>
  <fonts count="49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7030A0"/>
      <name val="Andale WT"/>
      <family val="2"/>
    </font>
    <font>
      <sz val="10"/>
      <color rgb="FFFF0000"/>
      <name val="Tahoma"/>
      <family val="2"/>
    </font>
    <font>
      <sz val="10"/>
      <color rgb="FF7030A0"/>
      <name val="Tahoma"/>
      <family val="2"/>
    </font>
    <font>
      <b/>
      <sz val="8"/>
      <color rgb="FF7030A0"/>
      <name val="Arial"/>
      <family val="2"/>
    </font>
    <font>
      <sz val="8"/>
      <color rgb="FF7030A0"/>
      <name val="Andale WT"/>
      <family val="2"/>
    </font>
    <font>
      <b/>
      <sz val="10"/>
      <name val="Andale WT"/>
    </font>
    <font>
      <b/>
      <sz val="8"/>
      <name val="Andale WT"/>
      <family val="2"/>
    </font>
    <font>
      <sz val="10"/>
      <color rgb="FF454545"/>
      <name val="Tahoma"/>
      <family val="2"/>
    </font>
    <font>
      <b/>
      <sz val="10"/>
      <color rgb="FF7030A0"/>
      <name val="Tahoma"/>
      <family val="2"/>
    </font>
    <font>
      <sz val="8"/>
      <color rgb="FF7030A0"/>
      <name val="Arial"/>
      <family val="2"/>
    </font>
    <font>
      <b/>
      <sz val="10"/>
      <color theme="1"/>
      <name val="Tahoma"/>
      <family val="2"/>
    </font>
    <font>
      <sz val="8"/>
      <color rgb="FF454545"/>
      <name val="Tahoma"/>
      <family val="2"/>
    </font>
    <font>
      <b/>
      <sz val="9"/>
      <name val="Andale WT"/>
      <family val="2"/>
    </font>
  </fonts>
  <fills count="11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5E5"/>
        <bgColor indexed="64"/>
      </patternFill>
    </fill>
    <fill>
      <patternFill patternType="solid">
        <fgColor rgb="FFDAE6C0"/>
        <bgColor indexed="64"/>
      </patternFill>
    </fill>
  </fills>
  <borders count="42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B6B6B6"/>
      </left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B6B6B6"/>
      </bottom>
      <diagonal/>
    </border>
    <border>
      <left style="medium">
        <color rgb="FFB6B6B6"/>
      </left>
      <right/>
      <top style="medium">
        <color rgb="FFB6B6B6"/>
      </top>
      <bottom style="medium">
        <color rgb="FFB6B6B6"/>
      </bottom>
      <diagonal/>
    </border>
    <border>
      <left/>
      <right/>
      <top style="medium">
        <color rgb="FFB6B6B6"/>
      </top>
      <bottom style="medium">
        <color rgb="FFB6B6B6"/>
      </bottom>
      <diagonal/>
    </border>
    <border>
      <left/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thin">
        <color rgb="FF93B1CD"/>
      </left>
      <right style="thin">
        <color rgb="FFCCCCCC"/>
      </right>
      <top style="thin">
        <color rgb="FF4F81B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4F81BD"/>
      </top>
      <bottom style="thin">
        <color rgb="FFCCCCCC"/>
      </bottom>
      <diagonal/>
    </border>
    <border>
      <left style="thin">
        <color rgb="FFCCCCCC"/>
      </left>
      <right style="thin">
        <color rgb="FF4F81BD"/>
      </right>
      <top style="thin">
        <color rgb="FF4F81B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4F81BD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4F81BD"/>
      </right>
      <top style="thin">
        <color rgb="FFCCCCCC"/>
      </top>
      <bottom style="thin">
        <color rgb="FFA2C4E0"/>
      </bottom>
      <diagonal/>
    </border>
    <border>
      <left style="medium">
        <color rgb="FFE2E2E2"/>
      </left>
      <right style="medium">
        <color rgb="FFE2E2E2"/>
      </right>
      <top style="medium">
        <color rgb="FFC0C0C0"/>
      </top>
      <bottom style="medium">
        <color rgb="FFE2E2E2"/>
      </bottom>
      <diagonal/>
    </border>
    <border>
      <left style="medium">
        <color rgb="FFB6B6B6"/>
      </left>
      <right style="medium">
        <color rgb="FFC0C0C0"/>
      </right>
      <top style="medium">
        <color rgb="FFB6B6B6"/>
      </top>
      <bottom/>
      <diagonal/>
    </border>
    <border>
      <left style="medium">
        <color rgb="FFB6B6B6"/>
      </left>
      <right style="medium">
        <color rgb="FFC0C0C0"/>
      </right>
      <top/>
      <bottom style="medium">
        <color rgb="FFB6B6B6"/>
      </bottom>
      <diagonal/>
    </border>
    <border>
      <left/>
      <right style="medium">
        <color rgb="FFC0C0C0"/>
      </right>
      <top style="medium">
        <color rgb="FFB6B6B6"/>
      </top>
      <bottom style="medium">
        <color rgb="FFB6B6B6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8" fillId="0" borderId="0" xfId="0" applyFont="1"/>
    <xf numFmtId="0" fontId="19" fillId="0" borderId="0" xfId="0" applyFont="1" applyAlignment="1">
      <alignment vertical="top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1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6" fontId="22" fillId="7" borderId="7" xfId="1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1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6" fontId="22" fillId="7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0" fontId="32" fillId="0" borderId="0" xfId="0" applyFont="1" applyAlignment="1">
      <alignment vertical="top"/>
    </xf>
    <xf numFmtId="167" fontId="33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8" fillId="0" borderId="22" xfId="0" applyFont="1" applyBorder="1" applyAlignment="1">
      <alignment horizontal="center" vertical="top"/>
    </xf>
    <xf numFmtId="4" fontId="34" fillId="0" borderId="4" xfId="0" applyNumberFormat="1" applyFont="1" applyBorder="1" applyAlignment="1">
      <alignment horizontal="center" vertical="top"/>
    </xf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16" fillId="0" borderId="0" xfId="0" applyFont="1"/>
    <xf numFmtId="0" fontId="35" fillId="0" borderId="0" xfId="0" applyFont="1"/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2" fillId="8" borderId="24" xfId="0" applyFont="1" applyFill="1" applyBorder="1" applyAlignment="1">
      <alignment horizontal="center" vertical="top" wrapText="1"/>
    </xf>
    <xf numFmtId="0" fontId="12" fillId="8" borderId="24" xfId="0" applyFont="1" applyFill="1" applyBorder="1" applyAlignment="1">
      <alignment horizontal="center" vertical="top"/>
    </xf>
    <xf numFmtId="0" fontId="12" fillId="2" borderId="24" xfId="0" applyFont="1" applyFill="1" applyBorder="1" applyAlignment="1">
      <alignment horizontal="center" vertical="top" wrapText="1"/>
    </xf>
    <xf numFmtId="0" fontId="12" fillId="2" borderId="24" xfId="0" applyFont="1" applyFill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3" fontId="12" fillId="0" borderId="25" xfId="0" applyNumberFormat="1" applyFont="1" applyBorder="1" applyAlignment="1">
      <alignment horizontal="center" vertical="top"/>
    </xf>
    <xf numFmtId="4" fontId="12" fillId="0" borderId="25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2" fillId="8" borderId="26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top" wrapText="1"/>
    </xf>
    <xf numFmtId="3" fontId="31" fillId="0" borderId="25" xfId="0" applyNumberFormat="1" applyFont="1" applyBorder="1" applyAlignment="1">
      <alignment horizontal="center" vertical="top"/>
    </xf>
    <xf numFmtId="4" fontId="31" fillId="0" borderId="25" xfId="0" applyNumberFormat="1" applyFont="1" applyBorder="1" applyAlignment="1">
      <alignment horizontal="center" vertical="top"/>
    </xf>
    <xf numFmtId="4" fontId="40" fillId="0" borderId="0" xfId="0" applyNumberFormat="1" applyFont="1" applyAlignment="1">
      <alignment horizontal="center" vertical="top"/>
    </xf>
    <xf numFmtId="3" fontId="22" fillId="7" borderId="13" xfId="0" applyNumberFormat="1" applyFont="1" applyFill="1" applyBorder="1" applyAlignment="1">
      <alignment horizontal="right" vertical="top"/>
    </xf>
    <xf numFmtId="165" fontId="22" fillId="7" borderId="14" xfId="0" applyNumberFormat="1" applyFont="1" applyFill="1" applyBorder="1" applyAlignment="1">
      <alignment horizontal="right" vertical="top"/>
    </xf>
    <xf numFmtId="9" fontId="22" fillId="7" borderId="14" xfId="1" applyFont="1" applyFill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49" fontId="20" fillId="10" borderId="20" xfId="0" applyNumberFormat="1" applyFont="1" applyFill="1" applyBorder="1" applyAlignment="1">
      <alignment horizontal="left" vertical="top"/>
    </xf>
    <xf numFmtId="49" fontId="20" fillId="10" borderId="21" xfId="0" applyNumberFormat="1" applyFont="1" applyFill="1" applyBorder="1" applyAlignment="1">
      <alignment horizontal="left" vertical="top"/>
    </xf>
    <xf numFmtId="3" fontId="30" fillId="10" borderId="17" xfId="0" applyNumberFormat="1" applyFont="1" applyFill="1" applyBorder="1" applyAlignment="1">
      <alignment horizontal="right" vertical="top"/>
    </xf>
    <xf numFmtId="4" fontId="30" fillId="10" borderId="17" xfId="0" applyNumberFormat="1" applyFont="1" applyFill="1" applyBorder="1" applyAlignment="1">
      <alignment horizontal="right" vertical="top"/>
    </xf>
    <xf numFmtId="164" fontId="41" fillId="0" borderId="0" xfId="0" applyNumberFormat="1" applyFont="1" applyAlignment="1">
      <alignment vertical="center"/>
    </xf>
    <xf numFmtId="3" fontId="20" fillId="0" borderId="30" xfId="0" applyNumberFormat="1" applyFont="1" applyBorder="1" applyAlignment="1">
      <alignment horizontal="right" vertical="top"/>
    </xf>
    <xf numFmtId="4" fontId="20" fillId="0" borderId="31" xfId="0" applyNumberFormat="1" applyFont="1" applyBorder="1" applyAlignment="1">
      <alignment horizontal="right" vertical="top"/>
    </xf>
    <xf numFmtId="3" fontId="20" fillId="0" borderId="31" xfId="0" applyNumberFormat="1" applyFont="1" applyBorder="1" applyAlignment="1">
      <alignment horizontal="right" vertical="top"/>
    </xf>
    <xf numFmtId="4" fontId="20" fillId="0" borderId="32" xfId="0" applyNumberFormat="1" applyFont="1" applyBorder="1" applyAlignment="1">
      <alignment horizontal="right" vertical="top"/>
    </xf>
    <xf numFmtId="3" fontId="20" fillId="0" borderId="33" xfId="0" applyNumberFormat="1" applyFont="1" applyBorder="1" applyAlignment="1">
      <alignment horizontal="right" vertical="top"/>
    </xf>
    <xf numFmtId="4" fontId="20" fillId="0" borderId="34" xfId="0" applyNumberFormat="1" applyFont="1" applyBorder="1" applyAlignment="1">
      <alignment horizontal="right" vertical="top"/>
    </xf>
    <xf numFmtId="4" fontId="20" fillId="0" borderId="36" xfId="0" applyNumberFormat="1" applyFont="1" applyBorder="1" applyAlignment="1">
      <alignment horizontal="right" vertical="top"/>
    </xf>
    <xf numFmtId="3" fontId="20" fillId="0" borderId="36" xfId="0" applyNumberFormat="1" applyFont="1" applyBorder="1" applyAlignment="1">
      <alignment horizontal="right" vertical="top"/>
    </xf>
    <xf numFmtId="4" fontId="20" fillId="0" borderId="37" xfId="0" applyNumberFormat="1" applyFont="1" applyBorder="1" applyAlignment="1">
      <alignment horizontal="right" vertical="top"/>
    </xf>
    <xf numFmtId="3" fontId="9" fillId="0" borderId="22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0" fontId="8" fillId="0" borderId="38" xfId="0" applyFont="1" applyBorder="1" applyAlignment="1">
      <alignment horizontal="center" vertical="top"/>
    </xf>
    <xf numFmtId="3" fontId="9" fillId="0" borderId="38" xfId="0" applyNumberFormat="1" applyFont="1" applyBorder="1" applyAlignment="1">
      <alignment horizontal="center" vertical="top"/>
    </xf>
    <xf numFmtId="4" fontId="10" fillId="0" borderId="38" xfId="0" applyNumberFormat="1" applyFont="1" applyBorder="1" applyAlignment="1">
      <alignment horizontal="center" vertical="top"/>
    </xf>
    <xf numFmtId="2" fontId="18" fillId="0" borderId="0" xfId="0" applyNumberFormat="1" applyFont="1" applyAlignment="1">
      <alignment vertical="top"/>
    </xf>
    <xf numFmtId="1" fontId="18" fillId="0" borderId="0" xfId="0" applyNumberFormat="1" applyFont="1" applyAlignment="1">
      <alignment vertical="top"/>
    </xf>
    <xf numFmtId="0" fontId="44" fillId="0" borderId="0" xfId="0" applyFont="1"/>
    <xf numFmtId="0" fontId="45" fillId="0" borderId="0" xfId="0" applyFont="1" applyAlignment="1">
      <alignment vertical="top"/>
    </xf>
    <xf numFmtId="0" fontId="8" fillId="0" borderId="22" xfId="0" applyFont="1" applyBorder="1" applyAlignment="1">
      <alignment horizontal="left" vertical="top"/>
    </xf>
    <xf numFmtId="0" fontId="46" fillId="0" borderId="0" xfId="0" applyFont="1"/>
    <xf numFmtId="0" fontId="47" fillId="0" borderId="0" xfId="0" applyFont="1"/>
    <xf numFmtId="0" fontId="43" fillId="0" borderId="0" xfId="0" applyFont="1"/>
    <xf numFmtId="3" fontId="40" fillId="0" borderId="0" xfId="0" applyNumberFormat="1" applyFont="1" applyAlignment="1">
      <alignment horizontal="center" vertical="top"/>
    </xf>
    <xf numFmtId="49" fontId="22" fillId="5" borderId="9" xfId="0" applyNumberFormat="1" applyFont="1" applyFill="1" applyBorder="1" applyAlignment="1">
      <alignment horizontal="center" vertical="top" wrapText="1"/>
    </xf>
    <xf numFmtId="49" fontId="23" fillId="3" borderId="7" xfId="0" applyNumberFormat="1" applyFont="1" applyFill="1" applyBorder="1" applyAlignment="1">
      <alignment horizontal="center" vertical="top" wrapText="1"/>
    </xf>
    <xf numFmtId="49" fontId="24" fillId="6" borderId="7" xfId="0" applyNumberFormat="1" applyFont="1" applyFill="1" applyBorder="1" applyAlignment="1">
      <alignment horizontal="center" vertical="top" wrapText="1"/>
    </xf>
    <xf numFmtId="49" fontId="22" fillId="5" borderId="7" xfId="0" applyNumberFormat="1" applyFont="1" applyFill="1" applyBorder="1" applyAlignment="1">
      <alignment horizontal="center" vertical="top" wrapText="1"/>
    </xf>
    <xf numFmtId="49" fontId="24" fillId="10" borderId="19" xfId="0" applyNumberFormat="1" applyFont="1" applyFill="1" applyBorder="1" applyAlignment="1">
      <alignment horizontal="center" vertical="top" wrapText="1"/>
    </xf>
    <xf numFmtId="49" fontId="22" fillId="10" borderId="19" xfId="0" applyNumberFormat="1" applyFont="1" applyFill="1" applyBorder="1" applyAlignment="1">
      <alignment horizontal="center" vertical="top" wrapText="1"/>
    </xf>
    <xf numFmtId="49" fontId="22" fillId="5" borderId="17" xfId="0" applyNumberFormat="1" applyFont="1" applyFill="1" applyBorder="1" applyAlignment="1">
      <alignment horizontal="center" vertical="top" wrapText="1"/>
    </xf>
    <xf numFmtId="0" fontId="0" fillId="0" borderId="39" xfId="0" applyBorder="1"/>
    <xf numFmtId="0" fontId="0" fillId="0" borderId="40" xfId="0" applyBorder="1"/>
    <xf numFmtId="0" fontId="5" fillId="0" borderId="27" xfId="0" applyFont="1" applyBorder="1" applyAlignment="1">
      <alignment vertical="center"/>
    </xf>
    <xf numFmtId="0" fontId="0" fillId="0" borderId="28" xfId="0" applyBorder="1"/>
    <xf numFmtId="0" fontId="0" fillId="0" borderId="41" xfId="0" applyBorder="1"/>
    <xf numFmtId="164" fontId="48" fillId="0" borderId="0" xfId="0" applyNumberFormat="1" applyFont="1" applyAlignment="1">
      <alignment horizontal="right" vertical="center"/>
    </xf>
    <xf numFmtId="3" fontId="20" fillId="0" borderId="35" xfId="0" applyNumberFormat="1" applyFont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5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10" borderId="17" xfId="0" applyFont="1" applyFill="1" applyBorder="1" applyAlignment="1">
      <alignment horizontal="center" vertical="top" wrapText="1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0" fontId="21" fillId="10" borderId="20" xfId="0" applyFont="1" applyFill="1" applyBorder="1" applyAlignment="1">
      <alignment horizontal="center" vertical="top" wrapText="1"/>
    </xf>
    <xf numFmtId="0" fontId="21" fillId="10" borderId="18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2" borderId="23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42" fillId="9" borderId="3" xfId="0" applyFont="1" applyFill="1" applyBorder="1" applyAlignment="1">
      <alignment horizontal="center" vertical="center" wrapText="1"/>
    </xf>
    <xf numFmtId="0" fontId="16" fillId="9" borderId="2" xfId="0" applyFont="1" applyFill="1" applyBorder="1"/>
    <xf numFmtId="0" fontId="30" fillId="8" borderId="23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Percent 2" xfId="1" xr:uid="{00000000-0005-0000-0000-000003000000}"/>
    <cellStyle name="Percent 3" xfId="4" xr:uid="{00000000-0005-0000-0000-000004000000}"/>
  </cellStyles>
  <dxfs count="0"/>
  <tableStyles count="0" defaultTableStyle="TableStyleMedium9" defaultPivotStyle="PivotStyleLight16"/>
  <colors>
    <mruColors>
      <color rgb="FFDAE6C0"/>
      <color rgb="FFBFD2E2"/>
      <color rgb="FF454545"/>
      <color rgb="FFCCCCCC"/>
      <color rgb="FFD3E1B5"/>
      <color rgb="FFFFFF3B"/>
      <color rgb="FFE7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TAC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256</c:v>
                </c:pt>
                <c:pt idx="1">
                  <c:v>93.6</c:v>
                </c:pt>
                <c:pt idx="2" formatCode="#,##0">
                  <c:v>22</c:v>
                </c:pt>
                <c:pt idx="3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Traditional!$A$12</c:f>
              <c:strCache>
                <c:ptCount val="1"/>
                <c:pt idx="0">
                  <c:v>TCN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60</c:v>
                </c:pt>
                <c:pt idx="1">
                  <c:v>19.766666666666001</c:v>
                </c:pt>
                <c:pt idx="2" formatCode="#,##0">
                  <c:v>10</c:v>
                </c:pt>
                <c:pt idx="3">
                  <c:v>4.5666666666660003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TMC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358</c:v>
                </c:pt>
                <c:pt idx="1">
                  <c:v>123.93333333333301</c:v>
                </c:pt>
                <c:pt idx="2" formatCode="#,##0">
                  <c:v>137</c:v>
                </c:pt>
                <c:pt idx="3">
                  <c:v>58.65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Traditional!$A$13</c:f>
              <c:strCache>
                <c:ptCount val="1"/>
                <c:pt idx="0">
                  <c:v>TPR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214</c:v>
                </c:pt>
                <c:pt idx="1">
                  <c:v>56.6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TZY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197</c:v>
                </c:pt>
                <c:pt idx="1">
                  <c:v>34.466666666666001</c:v>
                </c:pt>
                <c:pt idx="2" formatCode="#,##0">
                  <c:v>12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TZZ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79</c:v>
                </c:pt>
                <c:pt idx="1">
                  <c:v>31.766666666666001</c:v>
                </c:pt>
                <c:pt idx="2" formatCode="#,##0">
                  <c:v>14</c:v>
                </c:pt>
                <c:pt idx="3">
                  <c:v>5.3666666666660001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167639</xdr:colOff>
      <xdr:row>33</xdr:row>
      <xdr:rowOff>53340</xdr:rowOff>
    </xdr:from>
    <xdr:to>
      <xdr:col>18</xdr:col>
      <xdr:colOff>440764</xdr:colOff>
      <xdr:row>45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zoomScale="115" zoomScaleNormal="115" workbookViewId="0">
      <selection activeCell="A3" sqref="A3"/>
    </sheetView>
  </sheetViews>
  <sheetFormatPr defaultRowHeight="12.75" customHeight="1"/>
  <cols>
    <col min="1" max="1" width="21.21875" customWidth="1"/>
    <col min="2" max="2" width="7.5546875" customWidth="1"/>
    <col min="3" max="3" width="8" customWidth="1"/>
    <col min="4" max="4" width="8.33203125" customWidth="1"/>
    <col min="5" max="5" width="7.6640625" customWidth="1"/>
    <col min="6" max="6" width="8.77734375" customWidth="1"/>
    <col min="7" max="7" width="7.5546875" customWidth="1"/>
    <col min="8" max="8" width="8.77734375" customWidth="1"/>
    <col min="9" max="9" width="8" customWidth="1"/>
    <col min="10" max="10" width="8.77734375" customWidth="1"/>
    <col min="11" max="11" width="7.77734375" customWidth="1"/>
    <col min="12" max="12" width="8.77734375" customWidth="1"/>
    <col min="13" max="13" width="7.6640625" customWidth="1"/>
    <col min="14" max="14" width="8.77734375" customWidth="1"/>
    <col min="15" max="15" width="6.21875" bestFit="1" customWidth="1"/>
  </cols>
  <sheetData>
    <row r="1" spans="1:15" ht="20.399999999999999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5" ht="13.2">
      <c r="A2" s="1" t="s">
        <v>22</v>
      </c>
      <c r="B2" s="2" t="s">
        <v>89</v>
      </c>
      <c r="F2" s="66"/>
      <c r="G2" s="64"/>
      <c r="H2" s="64"/>
      <c r="I2" s="64"/>
      <c r="J2" s="64"/>
      <c r="K2" s="64"/>
      <c r="L2" s="64"/>
      <c r="M2" s="64"/>
    </row>
    <row r="3" spans="1:15" ht="13.8" customHeight="1">
      <c r="A3" s="1" t="s">
        <v>23</v>
      </c>
      <c r="B3" s="2" t="s">
        <v>48</v>
      </c>
      <c r="F3" s="64"/>
      <c r="G3" s="65"/>
      <c r="H3" s="64"/>
      <c r="I3" s="67"/>
      <c r="J3" s="64"/>
      <c r="K3" s="64"/>
      <c r="L3" s="64"/>
      <c r="M3" s="64"/>
    </row>
    <row r="4" spans="1:15" ht="10.8" customHeight="1">
      <c r="A4" s="132">
        <v>45187</v>
      </c>
      <c r="F4" s="64"/>
      <c r="G4" s="64"/>
      <c r="H4" s="64"/>
      <c r="I4" s="64"/>
      <c r="J4" s="64"/>
      <c r="K4" s="64"/>
      <c r="L4" s="64"/>
      <c r="M4" s="64"/>
    </row>
    <row r="5" spans="1:15" ht="19.8" customHeight="1" thickBot="1">
      <c r="A5" s="138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5" ht="24.6" customHeight="1" thickBot="1">
      <c r="A6" s="3"/>
      <c r="B6" s="134" t="s">
        <v>2</v>
      </c>
      <c r="C6" s="135"/>
      <c r="D6" s="137" t="s">
        <v>3</v>
      </c>
      <c r="E6" s="135"/>
      <c r="F6" s="137" t="s">
        <v>4</v>
      </c>
      <c r="G6" s="135"/>
      <c r="H6" s="134" t="s">
        <v>5</v>
      </c>
      <c r="I6" s="135"/>
      <c r="J6" s="137" t="s">
        <v>6</v>
      </c>
      <c r="K6" s="135"/>
      <c r="L6" s="134" t="s">
        <v>7</v>
      </c>
      <c r="M6" s="135"/>
    </row>
    <row r="7" spans="1:15" ht="20.399999999999999" customHeight="1" thickBot="1">
      <c r="A7" s="5" t="s">
        <v>8</v>
      </c>
      <c r="B7" s="6" t="s">
        <v>9</v>
      </c>
      <c r="C7" s="5" t="s">
        <v>10</v>
      </c>
      <c r="D7" s="6" t="s">
        <v>9</v>
      </c>
      <c r="E7" s="6" t="s">
        <v>10</v>
      </c>
      <c r="F7" s="6" t="s">
        <v>9</v>
      </c>
      <c r="G7" s="5" t="s">
        <v>10</v>
      </c>
      <c r="H7" s="6" t="s">
        <v>9</v>
      </c>
      <c r="I7" s="5" t="s">
        <v>10</v>
      </c>
      <c r="J7" s="6" t="s">
        <v>9</v>
      </c>
      <c r="K7" s="5" t="s">
        <v>10</v>
      </c>
      <c r="L7" s="6" t="s">
        <v>9</v>
      </c>
      <c r="M7" s="5" t="s">
        <v>10</v>
      </c>
      <c r="N7" s="62"/>
    </row>
    <row r="8" spans="1:15" ht="13.8" thickBot="1">
      <c r="A8" s="7" t="s">
        <v>49</v>
      </c>
      <c r="B8" s="8">
        <v>1364</v>
      </c>
      <c r="C8" s="9">
        <v>435.11666666666702</v>
      </c>
      <c r="D8" s="8">
        <v>3</v>
      </c>
      <c r="E8" s="9">
        <v>1.1000000000000001</v>
      </c>
      <c r="F8" s="8">
        <v>224</v>
      </c>
      <c r="G8" s="9">
        <v>99.95</v>
      </c>
      <c r="H8" s="8">
        <v>0</v>
      </c>
      <c r="I8" s="9">
        <v>0</v>
      </c>
      <c r="J8" s="8">
        <v>0</v>
      </c>
      <c r="K8" s="9">
        <v>0</v>
      </c>
      <c r="L8" s="8">
        <v>1591</v>
      </c>
      <c r="M8" s="9">
        <v>536.16666666666697</v>
      </c>
      <c r="N8" s="62"/>
    </row>
    <row r="9" spans="1:15" ht="12.75" customHeight="1" thickBot="1">
      <c r="C9" s="9"/>
      <c r="D9" s="62"/>
      <c r="E9" s="9"/>
      <c r="G9" s="9"/>
      <c r="H9" s="62"/>
      <c r="I9" s="9"/>
      <c r="J9" s="62"/>
      <c r="K9" s="9"/>
      <c r="L9" s="61"/>
      <c r="M9" s="9"/>
      <c r="O9" s="62"/>
    </row>
    <row r="10" spans="1:15" ht="21.6" customHeight="1" thickBot="1">
      <c r="A10" s="138" t="s">
        <v>11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5" ht="24.6" customHeight="1" thickBot="1">
      <c r="A11" s="3"/>
      <c r="B11" s="4"/>
      <c r="C11" s="134" t="s">
        <v>2</v>
      </c>
      <c r="D11" s="135"/>
      <c r="E11" s="137" t="s">
        <v>3</v>
      </c>
      <c r="F11" s="135"/>
      <c r="G11" s="137" t="s">
        <v>4</v>
      </c>
      <c r="H11" s="135"/>
      <c r="I11" s="134" t="s">
        <v>5</v>
      </c>
      <c r="J11" s="135"/>
      <c r="K11" s="137" t="s">
        <v>6</v>
      </c>
      <c r="L11" s="135"/>
      <c r="M11" s="134" t="s">
        <v>7</v>
      </c>
      <c r="N11" s="135"/>
    </row>
    <row r="12" spans="1:15" ht="20.399999999999999" customHeight="1" thickBot="1">
      <c r="A12" s="5" t="s">
        <v>15</v>
      </c>
      <c r="B12" s="6" t="s">
        <v>12</v>
      </c>
      <c r="C12" s="6" t="s">
        <v>9</v>
      </c>
      <c r="D12" s="6" t="s">
        <v>10</v>
      </c>
      <c r="E12" s="6" t="s">
        <v>9</v>
      </c>
      <c r="F12" s="6" t="s">
        <v>10</v>
      </c>
      <c r="G12" s="6" t="s">
        <v>9</v>
      </c>
      <c r="H12" s="6" t="s">
        <v>10</v>
      </c>
      <c r="I12" s="6" t="s">
        <v>9</v>
      </c>
      <c r="J12" s="6" t="s">
        <v>10</v>
      </c>
      <c r="K12" s="6" t="s">
        <v>9</v>
      </c>
      <c r="L12" s="6" t="s">
        <v>10</v>
      </c>
      <c r="M12" s="6" t="s">
        <v>9</v>
      </c>
      <c r="N12" s="6" t="s">
        <v>10</v>
      </c>
    </row>
    <row r="13" spans="1:15" ht="13.8" thickBot="1">
      <c r="A13" s="115" t="s">
        <v>60</v>
      </c>
      <c r="B13" s="108" t="s">
        <v>52</v>
      </c>
      <c r="C13" s="109">
        <v>74</v>
      </c>
      <c r="D13" s="110">
        <v>6.1666666666659999</v>
      </c>
      <c r="E13" s="109">
        <v>0</v>
      </c>
      <c r="F13" s="110">
        <v>0</v>
      </c>
      <c r="G13" s="109">
        <v>21</v>
      </c>
      <c r="H13" s="110">
        <v>2</v>
      </c>
      <c r="I13" s="109">
        <v>0</v>
      </c>
      <c r="J13" s="110">
        <v>0</v>
      </c>
      <c r="K13" s="109">
        <v>0</v>
      </c>
      <c r="L13" s="110">
        <v>0</v>
      </c>
      <c r="M13" s="109">
        <v>95</v>
      </c>
      <c r="N13" s="110">
        <v>8.1666666666659999</v>
      </c>
    </row>
    <row r="14" spans="1:15" ht="14.4" customHeight="1" thickBot="1">
      <c r="A14" s="13" t="s">
        <v>13</v>
      </c>
      <c r="B14" s="10" t="s">
        <v>17</v>
      </c>
      <c r="C14" s="8">
        <v>131</v>
      </c>
      <c r="D14" s="9">
        <v>19.766666666666001</v>
      </c>
      <c r="E14" s="8">
        <v>0</v>
      </c>
      <c r="F14" s="9">
        <v>0</v>
      </c>
      <c r="G14" s="8">
        <v>31</v>
      </c>
      <c r="H14" s="9">
        <v>4.5666666666660003</v>
      </c>
      <c r="I14" s="8">
        <v>0</v>
      </c>
      <c r="J14" s="9">
        <v>0</v>
      </c>
      <c r="K14" s="8">
        <v>0</v>
      </c>
      <c r="L14" s="9">
        <v>0</v>
      </c>
      <c r="M14" s="8">
        <v>162</v>
      </c>
      <c r="N14" s="9">
        <v>24.333333333333002</v>
      </c>
    </row>
    <row r="15" spans="1:15" ht="14.4" customHeight="1" thickBot="1">
      <c r="A15" s="13" t="s">
        <v>71</v>
      </c>
      <c r="B15" s="10" t="s">
        <v>72</v>
      </c>
      <c r="C15" s="8">
        <v>207</v>
      </c>
      <c r="D15" s="9">
        <v>30.6</v>
      </c>
      <c r="E15" s="8">
        <v>1</v>
      </c>
      <c r="F15" s="9">
        <v>0.1</v>
      </c>
      <c r="G15" s="8">
        <v>34</v>
      </c>
      <c r="H15" s="9">
        <v>4.9666666666659998</v>
      </c>
      <c r="I15" s="8">
        <v>0</v>
      </c>
      <c r="J15" s="9">
        <v>0</v>
      </c>
      <c r="K15" s="8">
        <v>0</v>
      </c>
      <c r="L15" s="9">
        <v>0</v>
      </c>
      <c r="M15" s="8">
        <v>242</v>
      </c>
      <c r="N15" s="9">
        <v>35.666666666666003</v>
      </c>
    </row>
    <row r="16" spans="1:15" ht="14.4" customHeight="1" thickBot="1">
      <c r="A16" s="7" t="s">
        <v>49</v>
      </c>
      <c r="B16" s="10" t="s">
        <v>21</v>
      </c>
      <c r="C16" s="8">
        <v>0</v>
      </c>
      <c r="D16" s="60">
        <f>SUM(D13:D15)</f>
        <v>56.533333333332003</v>
      </c>
      <c r="E16" s="8">
        <v>0</v>
      </c>
      <c r="F16" s="60">
        <f>SUM(F13:F15)</f>
        <v>0.1</v>
      </c>
      <c r="G16" s="8">
        <v>0</v>
      </c>
      <c r="H16" s="60">
        <f>SUM(H13:H15)</f>
        <v>11.533333333331999</v>
      </c>
      <c r="I16" s="8">
        <v>0</v>
      </c>
      <c r="J16" s="60">
        <f>SUM(J13:J15)</f>
        <v>0</v>
      </c>
      <c r="K16" s="8">
        <v>0</v>
      </c>
      <c r="L16" s="60">
        <f>SUM(L13:L15)</f>
        <v>0</v>
      </c>
      <c r="M16" s="8">
        <v>0</v>
      </c>
      <c r="N16" s="60">
        <f>SUM(N13:N15)</f>
        <v>68.166666666665009</v>
      </c>
    </row>
    <row r="17" spans="1:15" ht="21.6" customHeight="1" thickBot="1">
      <c r="A17" s="136" t="s">
        <v>14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5" ht="24.6" customHeight="1" thickBot="1">
      <c r="A18" s="3"/>
      <c r="B18" s="3"/>
      <c r="C18" s="134" t="s">
        <v>2</v>
      </c>
      <c r="D18" s="135"/>
      <c r="E18" s="137" t="s">
        <v>3</v>
      </c>
      <c r="F18" s="135"/>
      <c r="G18" s="137" t="s">
        <v>4</v>
      </c>
      <c r="H18" s="135"/>
      <c r="I18" s="134" t="s">
        <v>5</v>
      </c>
      <c r="J18" s="135"/>
      <c r="K18" s="137" t="s">
        <v>6</v>
      </c>
      <c r="L18" s="135"/>
      <c r="M18" s="134" t="s">
        <v>7</v>
      </c>
      <c r="N18" s="135"/>
    </row>
    <row r="19" spans="1:15" ht="21" customHeight="1" thickBot="1">
      <c r="A19" s="5" t="s">
        <v>15</v>
      </c>
      <c r="B19" s="6" t="s">
        <v>12</v>
      </c>
      <c r="C19" s="6" t="s">
        <v>9</v>
      </c>
      <c r="D19" s="6" t="s">
        <v>10</v>
      </c>
      <c r="E19" s="6" t="s">
        <v>9</v>
      </c>
      <c r="F19" s="6" t="s">
        <v>10</v>
      </c>
      <c r="G19" s="6" t="s">
        <v>9</v>
      </c>
      <c r="H19" s="6" t="s">
        <v>10</v>
      </c>
      <c r="I19" s="6" t="s">
        <v>9</v>
      </c>
      <c r="J19" s="6" t="s">
        <v>10</v>
      </c>
      <c r="K19" s="6" t="s">
        <v>9</v>
      </c>
      <c r="L19" s="6" t="s">
        <v>10</v>
      </c>
      <c r="M19" s="6" t="s">
        <v>9</v>
      </c>
      <c r="N19" s="6" t="s">
        <v>10</v>
      </c>
    </row>
    <row r="20" spans="1:15" ht="13.8" thickBot="1">
      <c r="A20" s="13" t="s">
        <v>42</v>
      </c>
      <c r="B20" s="10" t="s">
        <v>16</v>
      </c>
      <c r="C20" s="8">
        <v>287</v>
      </c>
      <c r="D20" s="9">
        <v>93.5</v>
      </c>
      <c r="E20" s="8">
        <v>1</v>
      </c>
      <c r="F20" s="9">
        <v>0.1</v>
      </c>
      <c r="G20" s="8">
        <v>26</v>
      </c>
      <c r="H20" s="9">
        <v>8.3000000000000007</v>
      </c>
      <c r="I20" s="8">
        <v>0</v>
      </c>
      <c r="J20" s="9">
        <v>0</v>
      </c>
      <c r="K20" s="8">
        <v>0</v>
      </c>
      <c r="L20" s="9">
        <v>0</v>
      </c>
      <c r="M20" s="8">
        <v>314</v>
      </c>
      <c r="N20" s="9">
        <v>101.9</v>
      </c>
    </row>
    <row r="21" spans="1:15" ht="13.8" thickBot="1">
      <c r="A21" s="13" t="s">
        <v>43</v>
      </c>
      <c r="B21" s="10" t="s">
        <v>18</v>
      </c>
      <c r="C21" s="106">
        <v>395</v>
      </c>
      <c r="D21" s="107">
        <v>123.26666666666701</v>
      </c>
      <c r="E21" s="106">
        <v>2</v>
      </c>
      <c r="F21" s="107">
        <v>0.66666666666600005</v>
      </c>
      <c r="G21" s="106">
        <v>146</v>
      </c>
      <c r="H21" s="107">
        <v>58.65</v>
      </c>
      <c r="I21" s="106">
        <v>0</v>
      </c>
      <c r="J21" s="107">
        <v>0</v>
      </c>
      <c r="K21" s="106">
        <v>0</v>
      </c>
      <c r="L21" s="107">
        <v>0</v>
      </c>
      <c r="M21" s="106">
        <v>543</v>
      </c>
      <c r="N21" s="107">
        <v>182.583333333333</v>
      </c>
      <c r="O21" s="62"/>
    </row>
    <row r="22" spans="1:15" ht="13.8" thickBot="1">
      <c r="A22" s="13" t="s">
        <v>44</v>
      </c>
      <c r="B22" s="10" t="s">
        <v>19</v>
      </c>
      <c r="C22" s="106">
        <v>203</v>
      </c>
      <c r="D22" s="107">
        <v>34.466666666666001</v>
      </c>
      <c r="E22" s="106">
        <v>0</v>
      </c>
      <c r="F22" s="107">
        <v>0</v>
      </c>
      <c r="G22" s="106">
        <v>13</v>
      </c>
      <c r="H22" s="107">
        <v>3</v>
      </c>
      <c r="I22" s="106">
        <v>0</v>
      </c>
      <c r="J22" s="107">
        <v>0</v>
      </c>
      <c r="K22" s="106">
        <v>0</v>
      </c>
      <c r="L22" s="107">
        <v>0</v>
      </c>
      <c r="M22" s="106">
        <v>216</v>
      </c>
      <c r="N22" s="107">
        <v>37.466666666666001</v>
      </c>
    </row>
    <row r="23" spans="1:15" ht="13.8" thickBot="1">
      <c r="A23" s="13" t="s">
        <v>45</v>
      </c>
      <c r="B23" s="10" t="s">
        <v>20</v>
      </c>
      <c r="C23" s="106">
        <v>85</v>
      </c>
      <c r="D23" s="107">
        <v>31.766666666666001</v>
      </c>
      <c r="E23" s="106">
        <v>0</v>
      </c>
      <c r="F23" s="107">
        <v>0</v>
      </c>
      <c r="G23" s="106">
        <v>14</v>
      </c>
      <c r="H23" s="107">
        <v>5.3666666666660001</v>
      </c>
      <c r="I23" s="106">
        <v>0</v>
      </c>
      <c r="J23" s="107">
        <v>0</v>
      </c>
      <c r="K23" s="106">
        <v>0</v>
      </c>
      <c r="L23" s="107">
        <v>0</v>
      </c>
      <c r="M23" s="106">
        <v>99</v>
      </c>
      <c r="N23" s="107">
        <v>37.133333333332999</v>
      </c>
      <c r="O23" s="62"/>
    </row>
    <row r="24" spans="1:15" ht="13.8" thickBot="1">
      <c r="A24" s="13" t="s">
        <v>60</v>
      </c>
      <c r="B24" s="59" t="s">
        <v>52</v>
      </c>
      <c r="C24" s="106">
        <v>74</v>
      </c>
      <c r="D24" s="107">
        <v>6.1666666666659999</v>
      </c>
      <c r="E24" s="106">
        <v>0</v>
      </c>
      <c r="F24" s="107">
        <v>0</v>
      </c>
      <c r="G24" s="106">
        <v>21</v>
      </c>
      <c r="H24" s="107">
        <v>2</v>
      </c>
      <c r="I24" s="106">
        <v>0</v>
      </c>
      <c r="J24" s="107">
        <v>0</v>
      </c>
      <c r="K24" s="106">
        <v>0</v>
      </c>
      <c r="L24" s="107">
        <v>0</v>
      </c>
      <c r="M24" s="106">
        <v>95</v>
      </c>
      <c r="N24" s="107">
        <v>8.1666666666659999</v>
      </c>
    </row>
    <row r="25" spans="1:15" ht="13.8" thickBot="1">
      <c r="A25" s="13" t="s">
        <v>46</v>
      </c>
      <c r="B25" s="10" t="s">
        <v>17</v>
      </c>
      <c r="C25" s="106">
        <v>131</v>
      </c>
      <c r="D25" s="107">
        <v>19.766666666666001</v>
      </c>
      <c r="E25" s="106">
        <v>0</v>
      </c>
      <c r="F25" s="107">
        <v>0</v>
      </c>
      <c r="G25" s="8">
        <v>31</v>
      </c>
      <c r="H25" s="9">
        <v>4.5666666666660003</v>
      </c>
      <c r="I25" s="106">
        <v>0</v>
      </c>
      <c r="J25" s="107">
        <v>0</v>
      </c>
      <c r="K25" s="106">
        <v>0</v>
      </c>
      <c r="L25" s="107">
        <v>0</v>
      </c>
      <c r="M25" s="106">
        <v>162</v>
      </c>
      <c r="N25" s="107">
        <v>24.333333333333002</v>
      </c>
    </row>
    <row r="26" spans="1:15" ht="13.8" thickBot="1">
      <c r="A26" s="13" t="s">
        <v>47</v>
      </c>
      <c r="B26" s="10" t="s">
        <v>31</v>
      </c>
      <c r="C26" s="8">
        <v>214</v>
      </c>
      <c r="D26" s="9">
        <v>56.6</v>
      </c>
      <c r="E26" s="8">
        <v>0</v>
      </c>
      <c r="F26" s="9">
        <v>0</v>
      </c>
      <c r="G26" s="8">
        <v>0</v>
      </c>
      <c r="H26" s="9">
        <v>0</v>
      </c>
      <c r="I26" s="8">
        <v>0</v>
      </c>
      <c r="J26" s="9">
        <v>0</v>
      </c>
      <c r="K26" s="8">
        <v>0</v>
      </c>
      <c r="L26" s="9">
        <v>0</v>
      </c>
      <c r="M26" s="8">
        <v>214</v>
      </c>
      <c r="N26" s="9">
        <v>56.6</v>
      </c>
    </row>
    <row r="27" spans="1:15" ht="13.8" thickBot="1">
      <c r="A27" s="13" t="s">
        <v>73</v>
      </c>
      <c r="B27" s="10" t="s">
        <v>68</v>
      </c>
      <c r="C27" s="8">
        <v>0</v>
      </c>
      <c r="D27" s="9">
        <v>0</v>
      </c>
      <c r="E27" s="8">
        <v>0</v>
      </c>
      <c r="F27" s="9">
        <v>0</v>
      </c>
      <c r="G27" s="8">
        <v>0</v>
      </c>
      <c r="H27" s="9">
        <v>0</v>
      </c>
      <c r="I27" s="8">
        <v>0</v>
      </c>
      <c r="J27" s="9">
        <v>0</v>
      </c>
      <c r="K27" s="8">
        <v>0</v>
      </c>
      <c r="L27" s="9">
        <v>0</v>
      </c>
      <c r="M27" s="8">
        <v>0</v>
      </c>
      <c r="N27" s="9">
        <v>0</v>
      </c>
    </row>
    <row r="28" spans="1:15" ht="13.8" thickBot="1">
      <c r="A28" s="13" t="s">
        <v>74</v>
      </c>
      <c r="B28" s="10" t="s">
        <v>70</v>
      </c>
      <c r="C28" s="8">
        <v>0</v>
      </c>
      <c r="D28" s="9">
        <v>0</v>
      </c>
      <c r="E28" s="8">
        <v>0</v>
      </c>
      <c r="F28" s="9">
        <v>0</v>
      </c>
      <c r="G28" s="8">
        <v>0</v>
      </c>
      <c r="H28" s="9">
        <v>0</v>
      </c>
      <c r="I28" s="8">
        <v>0</v>
      </c>
      <c r="J28" s="9">
        <v>0</v>
      </c>
      <c r="K28" s="8">
        <v>0</v>
      </c>
      <c r="L28" s="9">
        <v>0</v>
      </c>
      <c r="M28" s="8">
        <v>0</v>
      </c>
      <c r="N28" s="9">
        <v>0</v>
      </c>
    </row>
    <row r="29" spans="1:15" ht="13.8" thickBot="1">
      <c r="A29" s="13" t="s">
        <v>75</v>
      </c>
      <c r="B29" s="10" t="s">
        <v>72</v>
      </c>
      <c r="C29" s="8">
        <v>207</v>
      </c>
      <c r="D29" s="9">
        <v>30.6</v>
      </c>
      <c r="E29" s="8">
        <v>1</v>
      </c>
      <c r="F29" s="9">
        <v>0.1</v>
      </c>
      <c r="G29" s="8">
        <v>34</v>
      </c>
      <c r="H29" s="9">
        <v>4.9666666666659998</v>
      </c>
      <c r="I29" s="8">
        <v>0</v>
      </c>
      <c r="J29" s="9">
        <v>0</v>
      </c>
      <c r="K29" s="8">
        <v>0</v>
      </c>
      <c r="L29" s="9">
        <v>0</v>
      </c>
      <c r="M29" s="8">
        <v>242</v>
      </c>
      <c r="N29" s="9">
        <v>35.666666666666003</v>
      </c>
    </row>
    <row r="30" spans="1:15" ht="13.8" thickBot="1">
      <c r="A30" s="13" t="s">
        <v>90</v>
      </c>
      <c r="B30" s="10" t="s">
        <v>91</v>
      </c>
      <c r="C30" s="8">
        <v>9</v>
      </c>
      <c r="D30" s="9">
        <v>1</v>
      </c>
      <c r="E30" s="8">
        <v>1</v>
      </c>
      <c r="F30" s="9">
        <v>0.23333333333299999</v>
      </c>
      <c r="G30" s="8">
        <v>1</v>
      </c>
      <c r="H30" s="9">
        <v>0.1</v>
      </c>
      <c r="I30" s="8">
        <v>0</v>
      </c>
      <c r="J30" s="9">
        <v>0</v>
      </c>
      <c r="K30" s="8">
        <v>0</v>
      </c>
      <c r="L30" s="9">
        <v>0</v>
      </c>
      <c r="M30" s="8">
        <v>11</v>
      </c>
      <c r="N30" s="9">
        <v>1.333333333333</v>
      </c>
    </row>
    <row r="31" spans="1:15" ht="13.8" thickBot="1">
      <c r="A31" s="13" t="s">
        <v>76</v>
      </c>
      <c r="B31" s="10" t="s">
        <v>77</v>
      </c>
      <c r="C31" s="8">
        <v>233</v>
      </c>
      <c r="D31" s="9">
        <v>37.983333333333</v>
      </c>
      <c r="E31" s="8">
        <v>0</v>
      </c>
      <c r="F31" s="9">
        <v>0</v>
      </c>
      <c r="G31" s="8">
        <v>84</v>
      </c>
      <c r="H31" s="9">
        <v>13</v>
      </c>
      <c r="I31" s="8">
        <v>0</v>
      </c>
      <c r="J31" s="9">
        <v>0</v>
      </c>
      <c r="K31" s="8">
        <v>0</v>
      </c>
      <c r="L31" s="9">
        <v>0</v>
      </c>
      <c r="M31" s="8">
        <v>317</v>
      </c>
      <c r="N31" s="9">
        <v>50.983333333333</v>
      </c>
    </row>
    <row r="32" spans="1:15" ht="12.75" customHeight="1" thickBot="1">
      <c r="A32" s="7" t="s">
        <v>49</v>
      </c>
      <c r="B32" s="10" t="s">
        <v>21</v>
      </c>
      <c r="C32" s="8">
        <v>0</v>
      </c>
      <c r="D32" s="60">
        <f>SUM(D20:D31)</f>
        <v>435.11666666666412</v>
      </c>
      <c r="E32" s="8">
        <v>0</v>
      </c>
      <c r="F32" s="60">
        <f>SUM(F20:F31)</f>
        <v>1.099999999999</v>
      </c>
      <c r="G32" s="8">
        <v>0</v>
      </c>
      <c r="H32" s="60">
        <f>SUM(H20:H31)</f>
        <v>99.949999999997999</v>
      </c>
      <c r="I32" s="8">
        <v>0</v>
      </c>
      <c r="J32" s="60">
        <f>SUM(J20:J31)</f>
        <v>0</v>
      </c>
      <c r="K32" s="8">
        <v>0</v>
      </c>
      <c r="L32" s="60">
        <f>SUM(L20:L31)</f>
        <v>0</v>
      </c>
      <c r="M32" s="8">
        <v>0</v>
      </c>
      <c r="N32" s="60">
        <f>SUM(N20:N31)</f>
        <v>536.16666666666299</v>
      </c>
    </row>
    <row r="33" spans="1:14" ht="13.2">
      <c r="A33" s="12"/>
      <c r="F33" s="11"/>
      <c r="M33" s="61"/>
      <c r="N33" s="62"/>
    </row>
    <row r="34" spans="1:14" ht="12.75" customHeight="1">
      <c r="A34" s="51">
        <v>45187</v>
      </c>
      <c r="C34" s="116" t="s">
        <v>81</v>
      </c>
      <c r="I34" s="62"/>
    </row>
    <row r="35" spans="1:14" ht="12.75" customHeight="1">
      <c r="C35" s="117" t="s">
        <v>68</v>
      </c>
      <c r="D35" s="117" t="s">
        <v>67</v>
      </c>
      <c r="E35" s="118"/>
      <c r="F35" s="118"/>
      <c r="G35" s="117" t="s">
        <v>78</v>
      </c>
    </row>
    <row r="36" spans="1:14" ht="12.75" customHeight="1">
      <c r="C36" s="117" t="s">
        <v>70</v>
      </c>
      <c r="D36" s="117" t="s">
        <v>69</v>
      </c>
      <c r="E36" s="118"/>
      <c r="F36" s="118"/>
      <c r="G36" s="117" t="s">
        <v>79</v>
      </c>
    </row>
    <row r="37" spans="1:14" ht="12.75" customHeight="1">
      <c r="C37" s="117" t="s">
        <v>72</v>
      </c>
      <c r="D37" s="117" t="s">
        <v>71</v>
      </c>
      <c r="E37" s="118"/>
      <c r="F37" s="118"/>
      <c r="G37" s="117" t="s">
        <v>80</v>
      </c>
    </row>
  </sheetData>
  <sortState xmlns:xlrd2="http://schemas.microsoft.com/office/spreadsheetml/2017/richdata2" ref="A20:O26">
    <sortCondition ref="B20:B26" customList="TAC,TMC,TZY,TZZ,TON,TCN,TPR"/>
  </sortState>
  <mergeCells count="22">
    <mergeCell ref="A5:N5"/>
    <mergeCell ref="A1:N1"/>
    <mergeCell ref="A10:N10"/>
    <mergeCell ref="B6:C6"/>
    <mergeCell ref="D6:E6"/>
    <mergeCell ref="F6:G6"/>
    <mergeCell ref="H6:I6"/>
    <mergeCell ref="J6:K6"/>
    <mergeCell ref="L6:M6"/>
    <mergeCell ref="M18:N18"/>
    <mergeCell ref="A17:N17"/>
    <mergeCell ref="C11:D11"/>
    <mergeCell ref="E11:F11"/>
    <mergeCell ref="G11:H11"/>
    <mergeCell ref="I11:J11"/>
    <mergeCell ref="K11:L11"/>
    <mergeCell ref="M11:N11"/>
    <mergeCell ref="C18:D18"/>
    <mergeCell ref="E18:F18"/>
    <mergeCell ref="G18:H18"/>
    <mergeCell ref="I18:J18"/>
    <mergeCell ref="K18:L18"/>
  </mergeCells>
  <pageMargins left="0.46" right="0.2" top="0.23" bottom="0.24" header="0.2" footer="0.2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9"/>
  <sheetViews>
    <sheetView tabSelected="1" zoomScaleNormal="100" workbookViewId="0"/>
  </sheetViews>
  <sheetFormatPr defaultColWidth="8.77734375" defaultRowHeight="13.2"/>
  <cols>
    <col min="1" max="1" width="17.88671875" style="15" customWidth="1"/>
    <col min="2" max="2" width="5.21875" style="15" customWidth="1"/>
    <col min="3" max="3" width="6.21875" style="15" customWidth="1"/>
    <col min="4" max="4" width="5.21875" style="15" customWidth="1"/>
    <col min="5" max="5" width="6.77734375" style="15" customWidth="1"/>
    <col min="6" max="6" width="5.44140625" style="15" customWidth="1"/>
    <col min="7" max="7" width="6.21875" style="15" customWidth="1"/>
    <col min="8" max="8" width="5.5546875" style="15" customWidth="1"/>
    <col min="9" max="11" width="6.21875" style="15" customWidth="1"/>
    <col min="12" max="12" width="6.109375" style="15" customWidth="1"/>
    <col min="13" max="13" width="6.77734375" style="15" customWidth="1"/>
    <col min="14" max="14" width="6.21875" style="15" customWidth="1"/>
    <col min="15" max="15" width="6.33203125" style="15" customWidth="1"/>
    <col min="16" max="16" width="6.5546875" style="15" customWidth="1"/>
    <col min="17" max="17" width="5.88671875" style="15" customWidth="1"/>
    <col min="18" max="18" width="6.6640625" style="15" customWidth="1"/>
    <col min="19" max="19" width="6.33203125" style="15" customWidth="1"/>
    <col min="20" max="16384" width="8.77734375" style="15"/>
  </cols>
  <sheetData>
    <row r="1" spans="1:19" ht="20.399999999999999">
      <c r="A1" s="65"/>
      <c r="B1" s="14" t="s">
        <v>59</v>
      </c>
    </row>
    <row r="2" spans="1:19" ht="12" customHeight="1">
      <c r="A2" s="16"/>
      <c r="B2" s="63" t="s">
        <v>94</v>
      </c>
      <c r="J2" s="17" t="s">
        <v>62</v>
      </c>
    </row>
    <row r="3" spans="1:19" ht="10.199999999999999" customHeight="1">
      <c r="A3" s="147"/>
      <c r="B3" s="66"/>
      <c r="J3" s="17" t="s">
        <v>61</v>
      </c>
    </row>
    <row r="4" spans="1:19">
      <c r="A4" s="147"/>
      <c r="B4" s="17" t="s">
        <v>24</v>
      </c>
      <c r="F4" s="17" t="s">
        <v>25</v>
      </c>
      <c r="I4" s="52"/>
      <c r="J4" s="114"/>
    </row>
    <row r="5" spans="1:19" ht="30.6" customHeight="1">
      <c r="A5" s="148"/>
      <c r="B5" s="150" t="s">
        <v>26</v>
      </c>
      <c r="C5" s="150"/>
      <c r="D5" s="150" t="s">
        <v>27</v>
      </c>
      <c r="E5" s="150"/>
      <c r="F5" s="143" t="s">
        <v>93</v>
      </c>
      <c r="G5" s="144"/>
      <c r="H5" s="143" t="s">
        <v>95</v>
      </c>
      <c r="I5" s="144"/>
      <c r="J5" s="141" t="s">
        <v>85</v>
      </c>
      <c r="K5" s="142"/>
      <c r="L5" s="141" t="s">
        <v>86</v>
      </c>
      <c r="M5" s="142"/>
      <c r="N5" s="143" t="s">
        <v>96</v>
      </c>
      <c r="O5" s="144"/>
      <c r="P5" s="141" t="s">
        <v>87</v>
      </c>
      <c r="Q5" s="142"/>
      <c r="R5" s="141" t="s">
        <v>88</v>
      </c>
      <c r="S5" s="142"/>
    </row>
    <row r="6" spans="1:19" ht="22.2" customHeight="1">
      <c r="A6" s="149"/>
      <c r="B6" s="121" t="s">
        <v>9</v>
      </c>
      <c r="C6" s="121" t="s">
        <v>28</v>
      </c>
      <c r="D6" s="121" t="s">
        <v>9</v>
      </c>
      <c r="E6" s="121" t="s">
        <v>28</v>
      </c>
      <c r="F6" s="122" t="s">
        <v>9</v>
      </c>
      <c r="G6" s="122" t="s">
        <v>28</v>
      </c>
      <c r="H6" s="122" t="s">
        <v>9</v>
      </c>
      <c r="I6" s="122" t="s">
        <v>28</v>
      </c>
      <c r="J6" s="120" t="s">
        <v>9</v>
      </c>
      <c r="K6" s="123" t="s">
        <v>28</v>
      </c>
      <c r="L6" s="123" t="s">
        <v>9</v>
      </c>
      <c r="M6" s="123" t="s">
        <v>28</v>
      </c>
      <c r="N6" s="122" t="s">
        <v>9</v>
      </c>
      <c r="O6" s="122" t="s">
        <v>28</v>
      </c>
      <c r="P6" s="120" t="s">
        <v>9</v>
      </c>
      <c r="Q6" s="123" t="s">
        <v>28</v>
      </c>
      <c r="R6" s="123" t="s">
        <v>9</v>
      </c>
      <c r="S6" s="123" t="s">
        <v>28</v>
      </c>
    </row>
    <row r="7" spans="1:19">
      <c r="A7" s="19" t="s">
        <v>36</v>
      </c>
      <c r="B7" s="97">
        <v>256</v>
      </c>
      <c r="C7" s="98">
        <v>93.6</v>
      </c>
      <c r="D7" s="99">
        <v>22</v>
      </c>
      <c r="E7" s="100">
        <v>8.3000000000000007</v>
      </c>
      <c r="F7" s="22">
        <f>B7+D7</f>
        <v>278</v>
      </c>
      <c r="G7" s="23">
        <f>C7+E7</f>
        <v>101.89999999999999</v>
      </c>
      <c r="H7" s="22">
        <v>277</v>
      </c>
      <c r="I7" s="23">
        <v>99.633333333332004</v>
      </c>
      <c r="J7" s="56">
        <f t="shared" ref="J7:K16" si="0">F7-H7</f>
        <v>1</v>
      </c>
      <c r="K7" s="24">
        <f t="shared" si="0"/>
        <v>2.2666666666679873</v>
      </c>
      <c r="L7" s="25">
        <f t="shared" ref="L7:M12" si="1">J7/H7</f>
        <v>3.6101083032490976E-3</v>
      </c>
      <c r="M7" s="25">
        <f t="shared" si="1"/>
        <v>2.2750083640026942E-2</v>
      </c>
      <c r="N7" s="22">
        <v>372</v>
      </c>
      <c r="O7" s="23">
        <v>134.416666666666</v>
      </c>
      <c r="P7" s="56">
        <f>F7-N7</f>
        <v>-94</v>
      </c>
      <c r="Q7" s="24">
        <f>G7-O7</f>
        <v>-32.516666666666012</v>
      </c>
      <c r="R7" s="25">
        <f>P7/N7</f>
        <v>-0.25268817204301075</v>
      </c>
      <c r="S7" s="25">
        <f>Q7/O7</f>
        <v>-0.24190948543087046</v>
      </c>
    </row>
    <row r="8" spans="1:19">
      <c r="A8" s="19" t="s">
        <v>37</v>
      </c>
      <c r="B8" s="101">
        <v>358</v>
      </c>
      <c r="C8" s="21">
        <v>123.93333333333301</v>
      </c>
      <c r="D8" s="20">
        <v>137</v>
      </c>
      <c r="E8" s="102">
        <v>58.65</v>
      </c>
      <c r="F8" s="22">
        <f t="shared" ref="F8:F13" si="2">B8+D8</f>
        <v>495</v>
      </c>
      <c r="G8" s="23">
        <f t="shared" ref="G8:G13" si="3">C8+E8</f>
        <v>182.583333333333</v>
      </c>
      <c r="H8" s="22">
        <v>480</v>
      </c>
      <c r="I8" s="23">
        <v>178.55</v>
      </c>
      <c r="J8" s="57">
        <f>F8-H8</f>
        <v>15</v>
      </c>
      <c r="K8" s="26">
        <f>G8-I8</f>
        <v>4.0333333333329904</v>
      </c>
      <c r="L8" s="27">
        <f>J8/H8</f>
        <v>3.125E-2</v>
      </c>
      <c r="M8" s="27">
        <f>K8/I8</f>
        <v>2.2589377391951777E-2</v>
      </c>
      <c r="N8" s="22">
        <v>570</v>
      </c>
      <c r="O8" s="23">
        <v>218.11666666666599</v>
      </c>
      <c r="P8" s="56">
        <f t="shared" ref="P8:P17" si="4">F8-N8</f>
        <v>-75</v>
      </c>
      <c r="Q8" s="24">
        <f t="shared" ref="Q8:Q17" si="5">G8-O8</f>
        <v>-35.53333333333299</v>
      </c>
      <c r="R8" s="25">
        <f t="shared" ref="R8:R17" si="6">P8/N8</f>
        <v>-0.13157894736842105</v>
      </c>
      <c r="S8" s="25">
        <f>Q8/O8</f>
        <v>-0.16290975777489006</v>
      </c>
    </row>
    <row r="9" spans="1:19">
      <c r="A9" s="19" t="s">
        <v>38</v>
      </c>
      <c r="B9" s="101">
        <v>197</v>
      </c>
      <c r="C9" s="21">
        <v>34.466666666666001</v>
      </c>
      <c r="D9" s="20">
        <v>12</v>
      </c>
      <c r="E9" s="102">
        <v>3</v>
      </c>
      <c r="F9" s="22">
        <f t="shared" si="2"/>
        <v>209</v>
      </c>
      <c r="G9" s="23">
        <f t="shared" si="3"/>
        <v>37.466666666666001</v>
      </c>
      <c r="H9" s="22">
        <v>224</v>
      </c>
      <c r="I9" s="23">
        <v>41.366666666665999</v>
      </c>
      <c r="J9" s="57">
        <f t="shared" ref="J9:K11" si="7">F9-H9</f>
        <v>-15</v>
      </c>
      <c r="K9" s="26">
        <f t="shared" si="7"/>
        <v>-3.8999999999999986</v>
      </c>
      <c r="L9" s="27">
        <f>J9/H9</f>
        <v>-6.6964285714285712E-2</v>
      </c>
      <c r="M9" s="27">
        <f>K9/I9</f>
        <v>-9.4278807413377796E-2</v>
      </c>
      <c r="N9" s="22">
        <v>260</v>
      </c>
      <c r="O9" s="23">
        <v>45.866666666665999</v>
      </c>
      <c r="P9" s="56">
        <f t="shared" si="4"/>
        <v>-51</v>
      </c>
      <c r="Q9" s="24">
        <f t="shared" si="5"/>
        <v>-8.3999999999999986</v>
      </c>
      <c r="R9" s="25">
        <f t="shared" si="6"/>
        <v>-0.19615384615384615</v>
      </c>
      <c r="S9" s="25">
        <f t="shared" ref="S9:S17" si="8">Q9/O9</f>
        <v>-0.18313953488372356</v>
      </c>
    </row>
    <row r="10" spans="1:19">
      <c r="A10" s="19" t="s">
        <v>39</v>
      </c>
      <c r="B10" s="101">
        <v>79</v>
      </c>
      <c r="C10" s="21">
        <v>31.766666666666001</v>
      </c>
      <c r="D10" s="20">
        <v>14</v>
      </c>
      <c r="E10" s="102">
        <v>5.3666666666660001</v>
      </c>
      <c r="F10" s="22">
        <f t="shared" si="2"/>
        <v>93</v>
      </c>
      <c r="G10" s="23">
        <f t="shared" si="3"/>
        <v>37.133333333332004</v>
      </c>
      <c r="H10" s="29">
        <v>74</v>
      </c>
      <c r="I10" s="28">
        <v>35.299999999999002</v>
      </c>
      <c r="J10" s="57">
        <f t="shared" si="7"/>
        <v>19</v>
      </c>
      <c r="K10" s="26">
        <f t="shared" si="7"/>
        <v>1.8333333333330017</v>
      </c>
      <c r="L10" s="27">
        <f>J10/H10</f>
        <v>0.25675675675675674</v>
      </c>
      <c r="M10" s="27">
        <f t="shared" ref="M10:M11" si="9">K10/I10</f>
        <v>5.1935788479689902E-2</v>
      </c>
      <c r="N10" s="29">
        <v>71</v>
      </c>
      <c r="O10" s="28">
        <v>33.799999999999002</v>
      </c>
      <c r="P10" s="56">
        <f t="shared" si="4"/>
        <v>22</v>
      </c>
      <c r="Q10" s="24">
        <f t="shared" si="5"/>
        <v>3.3333333333330017</v>
      </c>
      <c r="R10" s="25">
        <f t="shared" si="6"/>
        <v>0.30985915492957744</v>
      </c>
      <c r="S10" s="25">
        <f t="shared" si="8"/>
        <v>9.8619329388553265E-2</v>
      </c>
    </row>
    <row r="11" spans="1:19">
      <c r="A11" s="19" t="s">
        <v>57</v>
      </c>
      <c r="B11" s="101">
        <v>21</v>
      </c>
      <c r="C11" s="21">
        <v>6.1666666666659999</v>
      </c>
      <c r="D11" s="20">
        <v>2</v>
      </c>
      <c r="E11" s="102">
        <v>2</v>
      </c>
      <c r="F11" s="22">
        <f t="shared" si="2"/>
        <v>23</v>
      </c>
      <c r="G11" s="23">
        <f t="shared" si="3"/>
        <v>8.1666666666659999</v>
      </c>
      <c r="H11" s="29">
        <v>120</v>
      </c>
      <c r="I11" s="28">
        <v>41.266666666665998</v>
      </c>
      <c r="J11" s="57">
        <f t="shared" si="7"/>
        <v>-97</v>
      </c>
      <c r="K11" s="26">
        <f t="shared" si="7"/>
        <v>-33.099999999999994</v>
      </c>
      <c r="L11" s="27">
        <f>J11/H11</f>
        <v>-0.80833333333333335</v>
      </c>
      <c r="M11" s="27">
        <f t="shared" si="9"/>
        <v>-0.80210016155090136</v>
      </c>
      <c r="N11" s="29">
        <v>0</v>
      </c>
      <c r="O11" s="28">
        <v>0</v>
      </c>
      <c r="P11" s="56">
        <f t="shared" si="4"/>
        <v>23</v>
      </c>
      <c r="Q11" s="24">
        <f t="shared" si="5"/>
        <v>8.1666666666659999</v>
      </c>
      <c r="R11" s="25">
        <v>0</v>
      </c>
      <c r="S11" s="25">
        <v>0</v>
      </c>
    </row>
    <row r="12" spans="1:19">
      <c r="A12" s="19" t="s">
        <v>40</v>
      </c>
      <c r="B12" s="101">
        <v>60</v>
      </c>
      <c r="C12" s="21">
        <v>19.766666666666001</v>
      </c>
      <c r="D12" s="20">
        <v>10</v>
      </c>
      <c r="E12" s="102">
        <v>4.5666666666660003</v>
      </c>
      <c r="F12" s="22">
        <f t="shared" si="2"/>
        <v>70</v>
      </c>
      <c r="G12" s="23">
        <f t="shared" si="3"/>
        <v>24.333333333332</v>
      </c>
      <c r="H12" s="22">
        <v>144</v>
      </c>
      <c r="I12" s="23">
        <v>48.766666666665998</v>
      </c>
      <c r="J12" s="57">
        <f t="shared" si="0"/>
        <v>-74</v>
      </c>
      <c r="K12" s="26">
        <f t="shared" si="0"/>
        <v>-24.433333333333998</v>
      </c>
      <c r="L12" s="27">
        <f t="shared" si="1"/>
        <v>-0.51388888888888884</v>
      </c>
      <c r="M12" s="27">
        <f t="shared" si="1"/>
        <v>-0.50102529049899525</v>
      </c>
      <c r="N12" s="22">
        <v>136</v>
      </c>
      <c r="O12" s="23">
        <v>45.499999999999005</v>
      </c>
      <c r="P12" s="56">
        <f t="shared" si="4"/>
        <v>-66</v>
      </c>
      <c r="Q12" s="24">
        <f t="shared" si="5"/>
        <v>-21.166666666667005</v>
      </c>
      <c r="R12" s="25">
        <f t="shared" si="6"/>
        <v>-0.48529411764705882</v>
      </c>
      <c r="S12" s="25">
        <f t="shared" si="8"/>
        <v>-0.46520146520148281</v>
      </c>
    </row>
    <row r="13" spans="1:19">
      <c r="A13" s="19" t="s">
        <v>41</v>
      </c>
      <c r="B13" s="133">
        <v>214</v>
      </c>
      <c r="C13" s="103">
        <v>56.6</v>
      </c>
      <c r="D13" s="104">
        <v>0</v>
      </c>
      <c r="E13" s="105">
        <v>0</v>
      </c>
      <c r="F13" s="22">
        <f t="shared" si="2"/>
        <v>214</v>
      </c>
      <c r="G13" s="23">
        <f t="shared" si="3"/>
        <v>56.6</v>
      </c>
      <c r="H13" s="22">
        <v>139</v>
      </c>
      <c r="I13" s="23">
        <v>36.266666666665998</v>
      </c>
      <c r="J13" s="57">
        <f t="shared" si="0"/>
        <v>75</v>
      </c>
      <c r="K13" s="26">
        <f t="shared" si="0"/>
        <v>20.333333333334004</v>
      </c>
      <c r="L13" s="27">
        <v>0</v>
      </c>
      <c r="M13" s="27">
        <v>0</v>
      </c>
      <c r="N13" s="22">
        <v>69</v>
      </c>
      <c r="O13" s="23">
        <v>16.833333333333002</v>
      </c>
      <c r="P13" s="56">
        <f t="shared" si="4"/>
        <v>145</v>
      </c>
      <c r="Q13" s="24">
        <f t="shared" si="5"/>
        <v>39.766666666667</v>
      </c>
      <c r="R13" s="25">
        <v>0</v>
      </c>
      <c r="S13" s="25">
        <v>0</v>
      </c>
    </row>
    <row r="14" spans="1:19">
      <c r="A14" s="19" t="s">
        <v>82</v>
      </c>
      <c r="B14" s="133">
        <v>91</v>
      </c>
      <c r="C14" s="103">
        <v>30.700000000000003</v>
      </c>
      <c r="D14" s="104">
        <v>9</v>
      </c>
      <c r="E14" s="105">
        <v>4.9666666666659998</v>
      </c>
      <c r="F14" s="22">
        <f t="shared" ref="F14:F16" si="10">B14+D14</f>
        <v>100</v>
      </c>
      <c r="G14" s="23">
        <f t="shared" ref="G14:G16" si="11">C14+E14</f>
        <v>35.666666666666003</v>
      </c>
      <c r="H14" s="22">
        <v>0</v>
      </c>
      <c r="I14" s="23">
        <v>0</v>
      </c>
      <c r="J14" s="57">
        <f t="shared" si="0"/>
        <v>100</v>
      </c>
      <c r="K14" s="26">
        <f t="shared" si="0"/>
        <v>35.666666666666003</v>
      </c>
      <c r="L14" s="27">
        <v>0</v>
      </c>
      <c r="M14" s="27">
        <v>0</v>
      </c>
      <c r="N14" s="22">
        <v>0</v>
      </c>
      <c r="O14" s="23">
        <v>0</v>
      </c>
      <c r="P14" s="56">
        <f t="shared" si="4"/>
        <v>100</v>
      </c>
      <c r="Q14" s="24">
        <f t="shared" si="5"/>
        <v>35.666666666666003</v>
      </c>
      <c r="R14" s="25">
        <v>0</v>
      </c>
      <c r="S14" s="25">
        <v>0</v>
      </c>
    </row>
    <row r="15" spans="1:19">
      <c r="A15" s="19" t="s">
        <v>92</v>
      </c>
      <c r="B15" s="133">
        <v>2</v>
      </c>
      <c r="C15" s="103">
        <v>1.2333333333329999</v>
      </c>
      <c r="D15" s="104">
        <v>0</v>
      </c>
      <c r="E15" s="105">
        <v>0.1</v>
      </c>
      <c r="F15" s="22">
        <f t="shared" si="10"/>
        <v>2</v>
      </c>
      <c r="G15" s="23">
        <f t="shared" si="11"/>
        <v>1.333333333333</v>
      </c>
      <c r="H15" s="22">
        <v>0</v>
      </c>
      <c r="I15" s="23">
        <v>0</v>
      </c>
      <c r="J15" s="57">
        <f t="shared" ref="J15" si="12">F15-H15</f>
        <v>2</v>
      </c>
      <c r="K15" s="26">
        <f t="shared" ref="K15" si="13">G15-I15</f>
        <v>1.333333333333</v>
      </c>
      <c r="L15" s="27">
        <v>0</v>
      </c>
      <c r="M15" s="27">
        <v>0</v>
      </c>
      <c r="N15" s="22">
        <v>0</v>
      </c>
      <c r="O15" s="23">
        <v>0</v>
      </c>
      <c r="P15" s="56">
        <f t="shared" si="4"/>
        <v>2</v>
      </c>
      <c r="Q15" s="24">
        <f t="shared" si="5"/>
        <v>1.333333333333</v>
      </c>
      <c r="R15" s="25">
        <v>0</v>
      </c>
      <c r="S15" s="25">
        <v>0</v>
      </c>
    </row>
    <row r="16" spans="1:19">
      <c r="A16" s="19" t="s">
        <v>83</v>
      </c>
      <c r="B16" s="133">
        <v>89</v>
      </c>
      <c r="C16" s="103">
        <v>37.983333333333</v>
      </c>
      <c r="D16" s="104">
        <v>18</v>
      </c>
      <c r="E16" s="105">
        <v>13</v>
      </c>
      <c r="F16" s="22">
        <f t="shared" si="10"/>
        <v>107</v>
      </c>
      <c r="G16" s="23">
        <f t="shared" si="11"/>
        <v>50.983333333333</v>
      </c>
      <c r="H16" s="22">
        <v>0</v>
      </c>
      <c r="I16" s="23">
        <v>0</v>
      </c>
      <c r="J16" s="57">
        <f t="shared" si="0"/>
        <v>107</v>
      </c>
      <c r="K16" s="26">
        <f t="shared" si="0"/>
        <v>50.983333333333</v>
      </c>
      <c r="L16" s="27">
        <v>0</v>
      </c>
      <c r="M16" s="27">
        <v>0</v>
      </c>
      <c r="N16" s="22">
        <v>0</v>
      </c>
      <c r="O16" s="23">
        <v>0</v>
      </c>
      <c r="P16" s="56">
        <f t="shared" si="4"/>
        <v>107</v>
      </c>
      <c r="Q16" s="24">
        <f t="shared" si="5"/>
        <v>50.983333333333</v>
      </c>
      <c r="R16" s="25">
        <v>0</v>
      </c>
      <c r="S16" s="25">
        <v>0</v>
      </c>
    </row>
    <row r="17" spans="1:19">
      <c r="A17" s="30" t="s">
        <v>49</v>
      </c>
      <c r="B17" s="31">
        <f t="shared" ref="B17:E17" si="14">SUM(B7:B16)</f>
        <v>1367</v>
      </c>
      <c r="C17" s="32">
        <f t="shared" si="14"/>
        <v>436.21666666666312</v>
      </c>
      <c r="D17" s="31">
        <f t="shared" si="14"/>
        <v>224</v>
      </c>
      <c r="E17" s="32">
        <f t="shared" si="14"/>
        <v>99.949999999997999</v>
      </c>
      <c r="F17" s="33">
        <f>SUM(F7:F16)</f>
        <v>1591</v>
      </c>
      <c r="G17" s="34">
        <f>SUM(G7:G16)</f>
        <v>536.16666666666106</v>
      </c>
      <c r="H17" s="33">
        <f>SUM(H7:H16)</f>
        <v>1458</v>
      </c>
      <c r="I17" s="34">
        <f>SUM(I7:I16)</f>
        <v>481.14999999999498</v>
      </c>
      <c r="J17" s="35">
        <f>F17-H17</f>
        <v>133</v>
      </c>
      <c r="K17" s="36">
        <f>G17-I17</f>
        <v>55.016666666666083</v>
      </c>
      <c r="L17" s="37">
        <f>J17/H17</f>
        <v>9.1220850480109736E-2</v>
      </c>
      <c r="M17" s="37">
        <f>K17/I17</f>
        <v>0.11434410613460803</v>
      </c>
      <c r="N17" s="33">
        <f>SUM(N7:N16)</f>
        <v>1478</v>
      </c>
      <c r="O17" s="34">
        <f>SUM(O7:O16)</f>
        <v>494.53333333332898</v>
      </c>
      <c r="P17" s="88">
        <f t="shared" si="4"/>
        <v>113</v>
      </c>
      <c r="Q17" s="89">
        <f t="shared" si="5"/>
        <v>41.633333333332075</v>
      </c>
      <c r="R17" s="90">
        <f t="shared" si="6"/>
        <v>7.6454668470906637E-2</v>
      </c>
      <c r="S17" s="90">
        <f t="shared" si="8"/>
        <v>8.4187112429224401E-2</v>
      </c>
    </row>
    <row r="18" spans="1:19">
      <c r="A18" s="53">
        <v>45187</v>
      </c>
      <c r="B18" s="38"/>
      <c r="C18" s="39"/>
      <c r="F18" s="47"/>
      <c r="G18" s="55"/>
      <c r="I18" s="54"/>
    </row>
    <row r="19" spans="1:19" ht="6" customHeight="1">
      <c r="C19" s="40"/>
      <c r="F19" s="69"/>
      <c r="I19" s="55"/>
    </row>
    <row r="20" spans="1:19">
      <c r="E20" s="40"/>
      <c r="F20" s="41" t="s">
        <v>50</v>
      </c>
      <c r="G20" s="18"/>
    </row>
    <row r="21" spans="1:19" ht="31.2" customHeight="1">
      <c r="C21" s="112"/>
      <c r="D21" s="111"/>
      <c r="E21" s="18"/>
      <c r="F21" s="145" t="s">
        <v>93</v>
      </c>
      <c r="G21" s="146"/>
      <c r="H21" s="140" t="s">
        <v>58</v>
      </c>
      <c r="I21" s="140"/>
      <c r="J21" s="141" t="s">
        <v>85</v>
      </c>
      <c r="K21" s="142"/>
      <c r="L21" s="141" t="s">
        <v>86</v>
      </c>
      <c r="M21" s="142"/>
      <c r="N21" s="140" t="s">
        <v>51</v>
      </c>
      <c r="O21" s="140"/>
      <c r="P21" s="141" t="s">
        <v>87</v>
      </c>
      <c r="Q21" s="142"/>
      <c r="R21" s="141" t="s">
        <v>88</v>
      </c>
      <c r="S21" s="142"/>
    </row>
    <row r="22" spans="1:19" ht="22.2" customHeight="1">
      <c r="F22" s="124" t="s">
        <v>9</v>
      </c>
      <c r="G22" s="124" t="s">
        <v>28</v>
      </c>
      <c r="H22" s="125" t="s">
        <v>9</v>
      </c>
      <c r="I22" s="125" t="s">
        <v>28</v>
      </c>
      <c r="J22" s="126" t="s">
        <v>9</v>
      </c>
      <c r="K22" s="126" t="s">
        <v>28</v>
      </c>
      <c r="L22" s="126" t="s">
        <v>9</v>
      </c>
      <c r="M22" s="126" t="s">
        <v>28</v>
      </c>
      <c r="N22" s="125" t="s">
        <v>9</v>
      </c>
      <c r="O22" s="125" t="s">
        <v>28</v>
      </c>
      <c r="P22" s="120" t="s">
        <v>9</v>
      </c>
      <c r="Q22" s="123" t="s">
        <v>28</v>
      </c>
      <c r="R22" s="123" t="s">
        <v>9</v>
      </c>
      <c r="S22" s="123" t="s">
        <v>28</v>
      </c>
    </row>
    <row r="23" spans="1:19">
      <c r="C23" s="92" t="s">
        <v>36</v>
      </c>
      <c r="D23" s="92"/>
      <c r="E23" s="93"/>
      <c r="F23" s="42">
        <v>278</v>
      </c>
      <c r="G23" s="43">
        <v>101.89999999999999</v>
      </c>
      <c r="H23" s="44">
        <v>298</v>
      </c>
      <c r="I23" s="43">
        <v>106.73333333333301</v>
      </c>
      <c r="J23" s="58">
        <f t="shared" ref="J23:K33" si="15">F23-H23</f>
        <v>-20</v>
      </c>
      <c r="K23" s="45">
        <f t="shared" si="15"/>
        <v>-4.833333333333016</v>
      </c>
      <c r="L23" s="46">
        <f t="shared" ref="L23:M33" si="16">J23/H23</f>
        <v>-6.7114093959731544E-2</v>
      </c>
      <c r="M23" s="46">
        <f t="shared" si="16"/>
        <v>-4.5284197376636762E-2</v>
      </c>
      <c r="N23" s="44">
        <v>367</v>
      </c>
      <c r="O23" s="43">
        <v>132.683333333333</v>
      </c>
      <c r="P23" s="56">
        <f>F23-N23</f>
        <v>-89</v>
      </c>
      <c r="Q23" s="24">
        <f>G23-O23</f>
        <v>-30.783333333333005</v>
      </c>
      <c r="R23" s="25">
        <f>P23/N23</f>
        <v>-0.24250681198910082</v>
      </c>
      <c r="S23" s="25">
        <f>Q23/O23</f>
        <v>-0.2320060293932904</v>
      </c>
    </row>
    <row r="24" spans="1:19">
      <c r="C24" s="92" t="s">
        <v>37</v>
      </c>
      <c r="D24" s="92"/>
      <c r="E24" s="93"/>
      <c r="F24" s="42">
        <v>495</v>
      </c>
      <c r="G24" s="43">
        <v>182.583333333333</v>
      </c>
      <c r="H24" s="44">
        <v>481</v>
      </c>
      <c r="I24" s="43">
        <v>178.8</v>
      </c>
      <c r="J24" s="58">
        <f>F24-H24</f>
        <v>14</v>
      </c>
      <c r="K24" s="45">
        <f>G24-I24</f>
        <v>3.7833333333329904</v>
      </c>
      <c r="L24" s="46">
        <f>J24/H24</f>
        <v>2.9106029106029108E-2</v>
      </c>
      <c r="M24" s="46">
        <f>K24/I24</f>
        <v>2.1159582401191219E-2</v>
      </c>
      <c r="N24" s="44">
        <v>584</v>
      </c>
      <c r="O24" s="43">
        <v>218.49999999999903</v>
      </c>
      <c r="P24" s="56">
        <f t="shared" ref="P24:P33" si="17">F24-N24</f>
        <v>-89</v>
      </c>
      <c r="Q24" s="24">
        <f t="shared" ref="Q24:Q33" si="18">G24-O24</f>
        <v>-35.916666666666032</v>
      </c>
      <c r="R24" s="25">
        <f t="shared" ref="R24:R29" si="19">P24/N24</f>
        <v>-0.1523972602739726</v>
      </c>
      <c r="S24" s="25">
        <f t="shared" ref="S24:S29" si="20">Q24/O24</f>
        <v>-0.1643783371472137</v>
      </c>
    </row>
    <row r="25" spans="1:19">
      <c r="C25" s="92" t="s">
        <v>38</v>
      </c>
      <c r="D25" s="92"/>
      <c r="E25" s="93"/>
      <c r="F25" s="42">
        <v>209</v>
      </c>
      <c r="G25" s="43">
        <v>37.466666666666001</v>
      </c>
      <c r="H25" s="44">
        <v>239</v>
      </c>
      <c r="I25" s="43">
        <v>44.266666666666005</v>
      </c>
      <c r="J25" s="58">
        <f t="shared" ref="J25:K27" si="21">F25-H25</f>
        <v>-30</v>
      </c>
      <c r="K25" s="45">
        <f t="shared" si="21"/>
        <v>-6.8000000000000043</v>
      </c>
      <c r="L25" s="46">
        <f t="shared" ref="L25:M26" si="22">J25/H25</f>
        <v>-0.12552301255230125</v>
      </c>
      <c r="M25" s="46">
        <f t="shared" si="22"/>
        <v>-0.15361445783132768</v>
      </c>
      <c r="N25" s="44">
        <v>268</v>
      </c>
      <c r="O25" s="43">
        <v>47.099999999999</v>
      </c>
      <c r="P25" s="56">
        <f t="shared" si="17"/>
        <v>-59</v>
      </c>
      <c r="Q25" s="24">
        <f t="shared" si="18"/>
        <v>-9.6333333333329989</v>
      </c>
      <c r="R25" s="25">
        <f t="shared" si="19"/>
        <v>-0.22014925373134328</v>
      </c>
      <c r="S25" s="25">
        <f t="shared" si="20"/>
        <v>-0.20452937013446293</v>
      </c>
    </row>
    <row r="26" spans="1:19">
      <c r="C26" s="92" t="s">
        <v>39</v>
      </c>
      <c r="D26" s="92"/>
      <c r="E26" s="93"/>
      <c r="F26" s="42">
        <v>93</v>
      </c>
      <c r="G26" s="43">
        <v>37.133333333332004</v>
      </c>
      <c r="H26" s="44">
        <v>89</v>
      </c>
      <c r="I26" s="43">
        <v>38.499999999999005</v>
      </c>
      <c r="J26" s="58">
        <f t="shared" si="21"/>
        <v>4</v>
      </c>
      <c r="K26" s="45">
        <f t="shared" si="21"/>
        <v>-1.3666666666670011</v>
      </c>
      <c r="L26" s="46">
        <f t="shared" si="22"/>
        <v>4.49438202247191E-2</v>
      </c>
      <c r="M26" s="46">
        <f t="shared" si="22"/>
        <v>-3.5497835497845104E-2</v>
      </c>
      <c r="N26" s="44">
        <v>77</v>
      </c>
      <c r="O26" s="43">
        <v>35.433333333333003</v>
      </c>
      <c r="P26" s="56">
        <f t="shared" si="17"/>
        <v>16</v>
      </c>
      <c r="Q26" s="24">
        <f t="shared" si="18"/>
        <v>1.699999999999001</v>
      </c>
      <c r="R26" s="25">
        <f t="shared" si="19"/>
        <v>0.20779220779220781</v>
      </c>
      <c r="S26" s="25">
        <f t="shared" si="20"/>
        <v>4.7977422389436038E-2</v>
      </c>
    </row>
    <row r="27" spans="1:19">
      <c r="C27" s="92" t="s">
        <v>57</v>
      </c>
      <c r="D27" s="92"/>
      <c r="E27" s="93"/>
      <c r="F27" s="42">
        <v>23</v>
      </c>
      <c r="G27" s="43">
        <v>8.1666666666659999</v>
      </c>
      <c r="H27" s="44">
        <v>118</v>
      </c>
      <c r="I27" s="43">
        <v>40.233333333333</v>
      </c>
      <c r="J27" s="58">
        <f t="shared" si="21"/>
        <v>-95</v>
      </c>
      <c r="K27" s="45">
        <f t="shared" si="21"/>
        <v>-32.066666666667004</v>
      </c>
      <c r="L27" s="46">
        <v>0</v>
      </c>
      <c r="M27" s="46">
        <v>0</v>
      </c>
      <c r="N27" s="44">
        <v>0</v>
      </c>
      <c r="O27" s="43">
        <v>0</v>
      </c>
      <c r="P27" s="56">
        <f t="shared" si="17"/>
        <v>23</v>
      </c>
      <c r="Q27" s="24">
        <f t="shared" si="18"/>
        <v>8.1666666666659999</v>
      </c>
      <c r="R27" s="25">
        <v>0</v>
      </c>
      <c r="S27" s="25">
        <v>0</v>
      </c>
    </row>
    <row r="28" spans="1:19">
      <c r="C28" s="92" t="s">
        <v>40</v>
      </c>
      <c r="D28" s="92"/>
      <c r="E28" s="93"/>
      <c r="F28" s="42">
        <v>70</v>
      </c>
      <c r="G28" s="43">
        <v>24.333333333332</v>
      </c>
      <c r="H28" s="44">
        <v>141</v>
      </c>
      <c r="I28" s="43">
        <v>46.9</v>
      </c>
      <c r="J28" s="58">
        <f t="shared" si="15"/>
        <v>-71</v>
      </c>
      <c r="K28" s="45">
        <f t="shared" si="15"/>
        <v>-22.566666666667999</v>
      </c>
      <c r="L28" s="46">
        <f t="shared" si="16"/>
        <v>-0.50354609929078009</v>
      </c>
      <c r="M28" s="46">
        <f t="shared" si="16"/>
        <v>-0.48116560056861407</v>
      </c>
      <c r="N28" s="44">
        <v>135</v>
      </c>
      <c r="O28" s="43">
        <v>43.166666666666003</v>
      </c>
      <c r="P28" s="56">
        <f t="shared" si="17"/>
        <v>-65</v>
      </c>
      <c r="Q28" s="24">
        <f t="shared" si="18"/>
        <v>-18.833333333334004</v>
      </c>
      <c r="R28" s="25">
        <f t="shared" si="19"/>
        <v>-0.48148148148148145</v>
      </c>
      <c r="S28" s="25">
        <f t="shared" si="20"/>
        <v>-0.43629343629345851</v>
      </c>
    </row>
    <row r="29" spans="1:19">
      <c r="C29" s="92" t="s">
        <v>41</v>
      </c>
      <c r="D29" s="92"/>
      <c r="E29" s="93"/>
      <c r="F29" s="42">
        <v>214</v>
      </c>
      <c r="G29" s="43">
        <v>56.6</v>
      </c>
      <c r="H29" s="44">
        <v>139</v>
      </c>
      <c r="I29" s="43">
        <v>36.266666666665998</v>
      </c>
      <c r="J29" s="58">
        <f t="shared" si="15"/>
        <v>75</v>
      </c>
      <c r="K29" s="45">
        <f t="shared" si="15"/>
        <v>20.333333333334004</v>
      </c>
      <c r="L29" s="46">
        <f t="shared" si="16"/>
        <v>0.53956834532374098</v>
      </c>
      <c r="M29" s="46">
        <f t="shared" si="16"/>
        <v>0.56066176470591123</v>
      </c>
      <c r="N29" s="44">
        <v>69</v>
      </c>
      <c r="O29" s="43">
        <v>16.833333333333002</v>
      </c>
      <c r="P29" s="56">
        <f t="shared" si="17"/>
        <v>145</v>
      </c>
      <c r="Q29" s="24">
        <f t="shared" si="18"/>
        <v>39.766666666667</v>
      </c>
      <c r="R29" s="25">
        <f t="shared" si="19"/>
        <v>2.1014492753623188</v>
      </c>
      <c r="S29" s="25">
        <f t="shared" si="20"/>
        <v>2.3623762376238289</v>
      </c>
    </row>
    <row r="30" spans="1:19">
      <c r="C30" s="92" t="s">
        <v>82</v>
      </c>
      <c r="D30" s="93"/>
      <c r="E30" s="93"/>
      <c r="F30" s="42">
        <v>100</v>
      </c>
      <c r="G30" s="43">
        <v>35.666666666666003</v>
      </c>
      <c r="H30" s="44">
        <v>0</v>
      </c>
      <c r="I30" s="43">
        <v>0</v>
      </c>
      <c r="J30" s="58">
        <f t="shared" si="15"/>
        <v>100</v>
      </c>
      <c r="K30" s="45">
        <f t="shared" si="15"/>
        <v>35.666666666666003</v>
      </c>
      <c r="L30" s="46">
        <v>0</v>
      </c>
      <c r="M30" s="46">
        <v>0</v>
      </c>
      <c r="N30" s="44">
        <v>0</v>
      </c>
      <c r="O30" s="43">
        <v>0</v>
      </c>
      <c r="P30" s="56">
        <f t="shared" si="17"/>
        <v>100</v>
      </c>
      <c r="Q30" s="24">
        <f t="shared" si="18"/>
        <v>35.666666666666003</v>
      </c>
      <c r="R30" s="25">
        <v>0</v>
      </c>
      <c r="S30" s="25">
        <v>0</v>
      </c>
    </row>
    <row r="31" spans="1:19">
      <c r="C31" s="92" t="s">
        <v>92</v>
      </c>
      <c r="D31" s="93"/>
      <c r="E31" s="93"/>
      <c r="F31" s="42">
        <v>2</v>
      </c>
      <c r="G31" s="43">
        <v>1.333333333333</v>
      </c>
      <c r="H31" s="44">
        <v>0</v>
      </c>
      <c r="I31" s="43">
        <v>0</v>
      </c>
      <c r="J31" s="58">
        <f t="shared" si="15"/>
        <v>2</v>
      </c>
      <c r="K31" s="45">
        <f t="shared" si="15"/>
        <v>1.333333333333</v>
      </c>
      <c r="L31" s="46">
        <v>0</v>
      </c>
      <c r="M31" s="46">
        <v>0</v>
      </c>
      <c r="N31" s="44">
        <v>0</v>
      </c>
      <c r="O31" s="43">
        <v>0</v>
      </c>
      <c r="P31" s="56">
        <f t="shared" si="17"/>
        <v>2</v>
      </c>
      <c r="Q31" s="24">
        <f t="shared" si="18"/>
        <v>1.333333333333</v>
      </c>
      <c r="R31" s="25">
        <v>0</v>
      </c>
      <c r="S31" s="25">
        <v>0</v>
      </c>
    </row>
    <row r="32" spans="1:19">
      <c r="C32" s="92" t="s">
        <v>83</v>
      </c>
      <c r="D32" s="93"/>
      <c r="E32" s="93"/>
      <c r="F32" s="42">
        <v>107</v>
      </c>
      <c r="G32" s="43">
        <v>50.983333333333</v>
      </c>
      <c r="H32" s="44">
        <v>0</v>
      </c>
      <c r="I32" s="43">
        <v>0</v>
      </c>
      <c r="J32" s="58">
        <f t="shared" si="15"/>
        <v>107</v>
      </c>
      <c r="K32" s="45">
        <f t="shared" si="15"/>
        <v>50.983333333333</v>
      </c>
      <c r="L32" s="46">
        <v>0</v>
      </c>
      <c r="M32" s="46">
        <v>0</v>
      </c>
      <c r="N32" s="44">
        <v>0</v>
      </c>
      <c r="O32" s="43">
        <v>0</v>
      </c>
      <c r="P32" s="56">
        <f t="shared" si="17"/>
        <v>107</v>
      </c>
      <c r="Q32" s="24">
        <f t="shared" si="18"/>
        <v>50.983333333333</v>
      </c>
      <c r="R32" s="25">
        <v>0</v>
      </c>
      <c r="S32" s="25">
        <v>0</v>
      </c>
    </row>
    <row r="33" spans="1:19">
      <c r="C33" s="92" t="s">
        <v>49</v>
      </c>
      <c r="D33" s="93"/>
      <c r="E33" s="93"/>
      <c r="F33" s="94">
        <f>SUM(F23:F32)</f>
        <v>1591</v>
      </c>
      <c r="G33" s="95">
        <f>SUM(G23:G32)</f>
        <v>536.16666666666106</v>
      </c>
      <c r="H33" s="94">
        <v>1505</v>
      </c>
      <c r="I33" s="95">
        <v>491.69999999999698</v>
      </c>
      <c r="J33" s="48">
        <f t="shared" si="15"/>
        <v>86</v>
      </c>
      <c r="K33" s="49">
        <f t="shared" si="15"/>
        <v>44.466666666664082</v>
      </c>
      <c r="L33" s="50">
        <f t="shared" si="16"/>
        <v>5.7142857142857141E-2</v>
      </c>
      <c r="M33" s="50">
        <f t="shared" si="16"/>
        <v>9.0434546810381031E-2</v>
      </c>
      <c r="N33" s="94">
        <v>1500</v>
      </c>
      <c r="O33" s="95">
        <v>493.71666666666306</v>
      </c>
      <c r="P33" s="88">
        <f t="shared" si="17"/>
        <v>91</v>
      </c>
      <c r="Q33" s="89">
        <f t="shared" si="18"/>
        <v>42.449999999997999</v>
      </c>
      <c r="R33" s="90">
        <f t="shared" ref="R33" si="23">P33/N33</f>
        <v>6.0666666666666667E-2</v>
      </c>
      <c r="S33" s="90">
        <f t="shared" ref="S33" si="24">Q33/O33</f>
        <v>8.5980488134216604E-2</v>
      </c>
    </row>
    <row r="37" spans="1:19">
      <c r="A37" s="47" t="s">
        <v>29</v>
      </c>
    </row>
    <row r="38" spans="1:19">
      <c r="A38" s="47" t="s">
        <v>30</v>
      </c>
    </row>
    <row r="39" spans="1:19">
      <c r="A39" s="47" t="s">
        <v>32</v>
      </c>
    </row>
  </sheetData>
  <mergeCells count="18">
    <mergeCell ref="N5:O5"/>
    <mergeCell ref="P5:Q5"/>
    <mergeCell ref="R5:S5"/>
    <mergeCell ref="N21:O21"/>
    <mergeCell ref="P21:Q21"/>
    <mergeCell ref="R21:S21"/>
    <mergeCell ref="A3:A4"/>
    <mergeCell ref="A5:A6"/>
    <mergeCell ref="B5:C5"/>
    <mergeCell ref="D5:E5"/>
    <mergeCell ref="L5:M5"/>
    <mergeCell ref="H21:I21"/>
    <mergeCell ref="L21:M21"/>
    <mergeCell ref="F5:G5"/>
    <mergeCell ref="H5:I5"/>
    <mergeCell ref="J5:K5"/>
    <mergeCell ref="F21:G21"/>
    <mergeCell ref="J21:K21"/>
  </mergeCells>
  <pageMargins left="0.46" right="0.11" top="0.23" bottom="0.2" header="0.2" footer="0.2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zoomScale="98" zoomScaleNormal="98" workbookViewId="0">
      <selection activeCell="A3" sqref="A3"/>
    </sheetView>
  </sheetViews>
  <sheetFormatPr defaultColWidth="8.77734375" defaultRowHeight="13.2"/>
  <cols>
    <col min="1" max="1" width="14.44140625" customWidth="1"/>
    <col min="2" max="2" width="11.77734375" customWidth="1"/>
    <col min="4" max="4" width="10.21875" customWidth="1"/>
    <col min="5" max="5" width="10.44140625" customWidth="1"/>
    <col min="6" max="7" width="9.77734375" customWidth="1"/>
  </cols>
  <sheetData>
    <row r="1" spans="1:8" ht="17.399999999999999">
      <c r="A1" s="70" t="s">
        <v>63</v>
      </c>
    </row>
    <row r="2" spans="1:8" ht="18" customHeight="1">
      <c r="A2" s="96">
        <v>45187</v>
      </c>
      <c r="C2" s="91"/>
      <c r="D2" s="91"/>
      <c r="F2" s="70"/>
      <c r="G2" s="70"/>
      <c r="H2" s="70"/>
    </row>
    <row r="3" spans="1:8">
      <c r="A3" s="96"/>
    </row>
    <row r="4" spans="1:8">
      <c r="B4" s="68"/>
    </row>
    <row r="5" spans="1:8">
      <c r="B5" s="67"/>
    </row>
    <row r="7" spans="1:8" ht="18" thickBot="1">
      <c r="A7" s="82" t="s">
        <v>55</v>
      </c>
      <c r="C7" s="82"/>
      <c r="D7" s="82"/>
      <c r="E7" s="82"/>
      <c r="F7" s="82"/>
      <c r="G7" s="82"/>
    </row>
    <row r="8" spans="1:8" ht="30" customHeight="1" thickBot="1">
      <c r="A8" s="127"/>
      <c r="B8" s="158" t="s">
        <v>65</v>
      </c>
      <c r="C8" s="159"/>
      <c r="D8" s="156" t="s">
        <v>64</v>
      </c>
      <c r="E8" s="157"/>
      <c r="F8" s="154" t="s">
        <v>53</v>
      </c>
      <c r="G8" s="155"/>
    </row>
    <row r="9" spans="1:8" ht="21.6" customHeight="1" thickBot="1">
      <c r="A9" s="128"/>
      <c r="B9" s="71" t="s">
        <v>9</v>
      </c>
      <c r="C9" s="72" t="s">
        <v>10</v>
      </c>
      <c r="D9" s="73" t="s">
        <v>9</v>
      </c>
      <c r="E9" s="74" t="s">
        <v>10</v>
      </c>
      <c r="F9" s="73" t="s">
        <v>9</v>
      </c>
      <c r="G9" s="74" t="s">
        <v>10</v>
      </c>
    </row>
    <row r="10" spans="1:8" ht="18.600000000000001" customHeight="1" thickBot="1">
      <c r="A10" s="75" t="s">
        <v>16</v>
      </c>
      <c r="B10" s="85">
        <v>193</v>
      </c>
      <c r="C10" s="86">
        <v>11.366666666666667</v>
      </c>
      <c r="D10" s="85">
        <v>299</v>
      </c>
      <c r="E10" s="86">
        <v>20.100000000000001</v>
      </c>
      <c r="F10" s="85">
        <v>316</v>
      </c>
      <c r="G10" s="86">
        <v>31.4</v>
      </c>
    </row>
    <row r="11" spans="1:8" ht="17.55" customHeight="1" thickBot="1">
      <c r="A11" s="75" t="s">
        <v>18</v>
      </c>
      <c r="B11" s="85">
        <v>365</v>
      </c>
      <c r="C11" s="77">
        <v>41.666666666666664</v>
      </c>
      <c r="D11" s="85">
        <v>428</v>
      </c>
      <c r="E11" s="77">
        <v>47.9</v>
      </c>
      <c r="F11" s="85">
        <v>634</v>
      </c>
      <c r="G11" s="86">
        <v>69.733333333333334</v>
      </c>
    </row>
    <row r="12" spans="1:8" ht="17.55" customHeight="1" thickBot="1">
      <c r="A12" s="75" t="s">
        <v>77</v>
      </c>
      <c r="B12" s="85">
        <v>464</v>
      </c>
      <c r="C12" s="77">
        <v>49.68333333333333</v>
      </c>
      <c r="D12" s="85">
        <v>0</v>
      </c>
      <c r="E12" s="77">
        <v>0</v>
      </c>
      <c r="F12" s="85">
        <v>0</v>
      </c>
      <c r="G12" s="86">
        <v>0</v>
      </c>
    </row>
    <row r="13" spans="1:8" ht="12.75" customHeight="1">
      <c r="A13" s="78"/>
      <c r="B13" s="119"/>
      <c r="C13" s="80"/>
      <c r="D13" s="79"/>
      <c r="E13" s="80"/>
      <c r="F13" s="79"/>
      <c r="G13" s="80"/>
    </row>
    <row r="14" spans="1:8" ht="12.75" customHeight="1">
      <c r="B14" s="79"/>
      <c r="C14" s="87"/>
      <c r="D14" s="80"/>
      <c r="E14" s="80"/>
      <c r="F14" s="80"/>
      <c r="G14" s="80"/>
    </row>
    <row r="15" spans="1:8" ht="12.75" customHeight="1">
      <c r="A15" s="78"/>
      <c r="B15" s="79"/>
      <c r="C15" s="87"/>
      <c r="D15" s="80"/>
      <c r="E15" s="80"/>
      <c r="F15" s="79"/>
      <c r="G15" s="80"/>
    </row>
    <row r="16" spans="1:8" ht="18" thickBot="1">
      <c r="A16" s="81" t="s">
        <v>56</v>
      </c>
    </row>
    <row r="17" spans="1:8" ht="25.2" customHeight="1" thickBot="1">
      <c r="A17" s="129"/>
      <c r="B17" s="130"/>
      <c r="C17" s="131"/>
      <c r="D17" s="83" t="s">
        <v>66</v>
      </c>
      <c r="E17" s="84" t="s">
        <v>54</v>
      </c>
      <c r="F17" s="84" t="s">
        <v>35</v>
      </c>
      <c r="H17" s="82"/>
    </row>
    <row r="18" spans="1:8" ht="16.2" customHeight="1" thickBot="1">
      <c r="A18" s="151" t="s">
        <v>33</v>
      </c>
      <c r="B18" s="152"/>
      <c r="C18" s="153"/>
      <c r="D18" s="85">
        <v>15</v>
      </c>
      <c r="E18" s="76">
        <v>34</v>
      </c>
      <c r="F18" s="76">
        <v>48</v>
      </c>
    </row>
    <row r="19" spans="1:8" ht="15" customHeight="1" thickBot="1">
      <c r="A19" s="151" t="s">
        <v>34</v>
      </c>
      <c r="B19" s="152"/>
      <c r="C19" s="153"/>
      <c r="D19" s="85">
        <v>23</v>
      </c>
      <c r="E19" s="76">
        <v>37</v>
      </c>
      <c r="F19" s="76">
        <v>68</v>
      </c>
    </row>
    <row r="20" spans="1:8" ht="13.8" thickBot="1">
      <c r="A20" s="151" t="s">
        <v>84</v>
      </c>
      <c r="B20" s="152"/>
      <c r="C20" s="153"/>
      <c r="D20" s="85">
        <v>38</v>
      </c>
      <c r="E20" s="76">
        <v>0</v>
      </c>
      <c r="F20" s="76">
        <v>0</v>
      </c>
    </row>
    <row r="21" spans="1:8">
      <c r="D21" s="68"/>
    </row>
    <row r="22" spans="1:8">
      <c r="D22" s="68"/>
    </row>
    <row r="23" spans="1:8">
      <c r="A23" s="113"/>
    </row>
  </sheetData>
  <mergeCells count="6">
    <mergeCell ref="A20:C20"/>
    <mergeCell ref="F8:G8"/>
    <mergeCell ref="D8:E8"/>
    <mergeCell ref="B8:C8"/>
    <mergeCell ref="A18:C18"/>
    <mergeCell ref="A19:C1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ODS Countable</vt:lpstr>
      <vt:lpstr>Traditional</vt:lpstr>
      <vt:lpstr>Hybrid Enrollment</vt:lpstr>
      <vt:lpstr>'ODS Countable'!Print_Area</vt:lpstr>
      <vt:lpstr>Traditional!Print_Area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2023-08-25T17:01:48Z</cp:lastPrinted>
  <dcterms:created xsi:type="dcterms:W3CDTF">2015-12-11T15:22:17Z</dcterms:created>
  <dcterms:modified xsi:type="dcterms:W3CDTF">2023-09-18T15:24:24Z</dcterms:modified>
</cp:coreProperties>
</file>