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HI1CQ7AE\"/>
    </mc:Choice>
  </mc:AlternateContent>
  <xr:revisionPtr revIDLastSave="0" documentId="13_ncr:1_{706B1C52-9B08-4B87-8145-BB2DA6E50CA8}" xr6:coauthVersionLast="47" xr6:coauthVersionMax="47" xr10:uidLastSave="{00000000-0000-0000-0000-000000000000}"/>
  <bookViews>
    <workbookView xWindow="-108" yWindow="-108" windowWidth="20376" windowHeight="12216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definedNames>
    <definedName name="_xlnm.Print_Area" localSheetId="0">'ODS Countable'!$A$1:$N$33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O31" i="3"/>
  <c r="N31" i="3"/>
  <c r="I31" i="3"/>
  <c r="H31" i="3"/>
  <c r="G31" i="3"/>
  <c r="F31" i="3"/>
  <c r="J30" i="3"/>
  <c r="K30" i="3"/>
  <c r="P30" i="3"/>
  <c r="Q30" i="3"/>
  <c r="O16" i="3"/>
  <c r="N16" i="3"/>
  <c r="I16" i="3"/>
  <c r="H16" i="3"/>
  <c r="F15" i="3"/>
  <c r="P15" i="3" s="1"/>
  <c r="G15" i="3"/>
  <c r="K15" i="3" s="1"/>
  <c r="N33" i="1"/>
  <c r="L33" i="1"/>
  <c r="J33" i="1"/>
  <c r="H33" i="1"/>
  <c r="F33" i="1"/>
  <c r="D33" i="1"/>
  <c r="D18" i="1"/>
  <c r="F18" i="1"/>
  <c r="H18" i="1"/>
  <c r="J18" i="1"/>
  <c r="L18" i="1"/>
  <c r="N18" i="1"/>
  <c r="Q15" i="3" l="1"/>
  <c r="J15" i="3"/>
  <c r="D16" i="3"/>
  <c r="E16" i="3" l="1"/>
  <c r="B16" i="3" l="1"/>
  <c r="P29" i="3" l="1"/>
  <c r="Q29" i="3"/>
  <c r="J29" i="3"/>
  <c r="K29" i="3"/>
  <c r="G14" i="3"/>
  <c r="F14" i="3"/>
  <c r="Q14" i="3" l="1"/>
  <c r="P14" i="3"/>
  <c r="K14" i="3"/>
  <c r="J14" i="3"/>
  <c r="F11" i="3" l="1"/>
  <c r="P11" i="3" s="1"/>
  <c r="G11" i="3"/>
  <c r="Q11" i="3" s="1"/>
  <c r="J26" i="3"/>
  <c r="K26" i="3"/>
  <c r="P26" i="3"/>
  <c r="Q26" i="3"/>
  <c r="J11" i="3" l="1"/>
  <c r="K11" i="3"/>
  <c r="F7" i="3" l="1"/>
  <c r="F8" i="3"/>
  <c r="F9" i="3"/>
  <c r="F10" i="3"/>
  <c r="F12" i="3"/>
  <c r="F13" i="3"/>
  <c r="F16" i="3" l="1"/>
  <c r="G7" i="3" l="1"/>
  <c r="G8" i="3"/>
  <c r="G9" i="3"/>
  <c r="G10" i="3"/>
  <c r="P12" i="3"/>
  <c r="G12" i="3"/>
  <c r="G13" i="3"/>
  <c r="G16" i="3" l="1"/>
  <c r="Q28" i="3"/>
  <c r="S28" i="3" s="1"/>
  <c r="P28" i="3"/>
  <c r="R28" i="3" s="1"/>
  <c r="Q27" i="3"/>
  <c r="S27" i="3" s="1"/>
  <c r="P27" i="3"/>
  <c r="R27" i="3" s="1"/>
  <c r="Q25" i="3"/>
  <c r="S25" i="3" s="1"/>
  <c r="P25" i="3"/>
  <c r="R25" i="3" s="1"/>
  <c r="Q24" i="3"/>
  <c r="S24" i="3" s="1"/>
  <c r="P24" i="3"/>
  <c r="R24" i="3" s="1"/>
  <c r="Q23" i="3"/>
  <c r="S23" i="3" s="1"/>
  <c r="P23" i="3"/>
  <c r="R23" i="3" s="1"/>
  <c r="Q22" i="3"/>
  <c r="S22" i="3" s="1"/>
  <c r="P22" i="3"/>
  <c r="R22" i="3" s="1"/>
  <c r="P7" i="3" l="1"/>
  <c r="R7" i="3" s="1"/>
  <c r="P8" i="3"/>
  <c r="R8" i="3" s="1"/>
  <c r="P9" i="3"/>
  <c r="P10" i="3"/>
  <c r="R10" i="3" s="1"/>
  <c r="R12" i="3"/>
  <c r="P13" i="3"/>
  <c r="R13" i="3" s="1"/>
  <c r="Q7" i="3" l="1"/>
  <c r="S7" i="3" s="1"/>
  <c r="Q12" i="3"/>
  <c r="S12" i="3" s="1"/>
  <c r="Q8" i="3"/>
  <c r="S8" i="3" s="1"/>
  <c r="Q13" i="3"/>
  <c r="S13" i="3" s="1"/>
  <c r="Q9" i="3"/>
  <c r="S9" i="3" s="1"/>
  <c r="Q10" i="3"/>
  <c r="S10" i="3" s="1"/>
  <c r="K28" i="3" l="1"/>
  <c r="M28" i="3" s="1"/>
  <c r="J28" i="3"/>
  <c r="L28" i="3" s="1"/>
  <c r="J13" i="3" l="1"/>
  <c r="L13" i="3" s="1"/>
  <c r="K13" i="3"/>
  <c r="M13" i="3" s="1"/>
  <c r="Q31" i="3" l="1"/>
  <c r="S31" i="3" s="1"/>
  <c r="P31" i="3"/>
  <c r="R31" i="3" s="1"/>
  <c r="K25" i="3"/>
  <c r="M25" i="3" s="1"/>
  <c r="J25" i="3"/>
  <c r="L25" i="3" s="1"/>
  <c r="K24" i="3"/>
  <c r="M24" i="3" s="1"/>
  <c r="J24" i="3"/>
  <c r="L24" i="3" s="1"/>
  <c r="K23" i="3"/>
  <c r="M23" i="3" s="1"/>
  <c r="J23" i="3"/>
  <c r="L23" i="3" s="1"/>
  <c r="K27" i="3"/>
  <c r="M27" i="3" s="1"/>
  <c r="J27" i="3"/>
  <c r="L27" i="3" s="1"/>
  <c r="K22" i="3"/>
  <c r="M22" i="3" s="1"/>
  <c r="J22" i="3"/>
  <c r="L22" i="3" s="1"/>
  <c r="K10" i="3"/>
  <c r="M10" i="3" s="1"/>
  <c r="J10" i="3"/>
  <c r="L10" i="3" s="1"/>
  <c r="K9" i="3"/>
  <c r="M9" i="3" s="1"/>
  <c r="J9" i="3"/>
  <c r="L9" i="3" s="1"/>
  <c r="J8" i="3"/>
  <c r="L8" i="3" s="1"/>
  <c r="J12" i="3"/>
  <c r="L12" i="3" s="1"/>
  <c r="K7" i="3"/>
  <c r="M7" i="3" s="1"/>
  <c r="J7" i="3"/>
  <c r="L7" i="3" s="1"/>
  <c r="J31" i="3" l="1"/>
  <c r="L31" i="3" s="1"/>
  <c r="K31" i="3"/>
  <c r="M31" i="3" s="1"/>
  <c r="K12" i="3"/>
  <c r="M12" i="3" s="1"/>
  <c r="K8" i="3"/>
  <c r="M8" i="3" s="1"/>
  <c r="Q16" i="3"/>
  <c r="S16" i="3" s="1"/>
  <c r="J16" i="3" l="1"/>
  <c r="L16" i="3" s="1"/>
  <c r="P16" i="3"/>
  <c r="R16" i="3" s="1"/>
  <c r="K16" i="3"/>
  <c r="M16" i="3" s="1"/>
</calcChain>
</file>

<file path=xl/sharedStrings.xml><?xml version="1.0" encoding="utf-8"?>
<sst xmlns="http://schemas.openxmlformats.org/spreadsheetml/2006/main" count="211" uniqueCount="95">
  <si>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</si>
  <si>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</si>
  <si>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</si>
  <si>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</si>
  <si>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</si>
  <si>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</si>
  <si>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</si>
  <si>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</si>
  <si>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</si>
  <si>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</si>
  <si>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</si>
  <si>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</si>
  <si>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</si>
  <si>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</si>
  <si>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</si>
  <si>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</si>
  <si>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</si>
  <si>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</si>
  <si>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</si>
  <si>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</si>
  <si>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</si>
  <si>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</si>
  <si>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</si>
  <si>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</si>
  <si>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</si>
  <si>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</si>
  <si>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</si>
  <si>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</si>
  <si>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</si>
  <si>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</si>
  <si>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</si>
  <si>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</si>
  <si>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</si>
  <si>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</si>
  <si>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>Hybrid Spring 202130</t>
  </si>
  <si>
    <t>Spring 202130</t>
  </si>
  <si>
    <t>TAC Hybrid Sections Offered</t>
  </si>
  <si>
    <t>TMC Hybrid Sections Offered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</si>
  <si>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</si>
  <si>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</si>
  <si>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</si>
  <si>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</si>
  <si>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</si>
  <si>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</si>
  <si>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Head Count and FTE for Hybrid Courses:  Previous 3 Terms</t>
  </si>
  <si>
    <t>Number of Sections offered as Hybrid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</si>
  <si>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</si>
  <si>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</si>
  <si>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</si>
  <si>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</si>
  <si>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</si>
  <si>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</si>
  <si>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TSC-Trinidad State College</t>
  </si>
  <si>
    <t>TSC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</si>
  <si>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Spring Year-Over-Year</t>
    </r>
  </si>
  <si>
    <t>Hybrid Spring 202230</t>
  </si>
  <si>
    <t>Spring 202230</t>
  </si>
  <si>
    <t xml:space="preserve">TSC - SPRING 202330 Hybrid Course Enrollment </t>
  </si>
  <si>
    <t>TON Online Campus</t>
  </si>
  <si>
    <t>202130           Final FTE 02JUL2021</t>
  </si>
  <si>
    <t>202230         Final FTE 08JUL2022</t>
  </si>
  <si>
    <t>TON</t>
  </si>
  <si>
    <t>202330 - Spring 2023</t>
  </si>
  <si>
    <t>First day of class prior SPRG 202230 - Jan 18, 2022</t>
  </si>
  <si>
    <t>First day of class current SPRG 202330 - Jan 17, 2023</t>
  </si>
  <si>
    <t>TCY</t>
  </si>
  <si>
    <t>TCZ</t>
  </si>
  <si>
    <t>TCX</t>
  </si>
  <si>
    <t>CO Oline @ TSC Teaching</t>
  </si>
  <si>
    <t>CO Oline @ TSC Consortium</t>
  </si>
  <si>
    <t>new Colorado Online Campuses</t>
  </si>
  <si>
    <t>TSC CO Online Consortium</t>
  </si>
  <si>
    <t>TSC Online Campus</t>
  </si>
  <si>
    <t>TSC CO Online Teaching</t>
  </si>
  <si>
    <t>Hybrid Spring 202330</t>
  </si>
  <si>
    <t>Spring 202330</t>
  </si>
  <si>
    <t>Difference SPRG 2023 to SPRG 2021</t>
  </si>
  <si>
    <t>% Difference SPRG 2023 to SPRG 2021</t>
  </si>
  <si>
    <t>Difference SPRG 2023 to SPRG 2022</t>
  </si>
  <si>
    <t>% Difference SPRG 2023 to SPRG 2022</t>
  </si>
  <si>
    <t>TSC CO Online Home</t>
  </si>
  <si>
    <t>CO Oline @ TSC Home</t>
  </si>
  <si>
    <t>TCZ CO Online Consortium</t>
  </si>
  <si>
    <t>Course taught by TSC</t>
  </si>
  <si>
    <t>Home Course, offered to TSC students only</t>
  </si>
  <si>
    <t>Pooled course, TSC student taking conosrtium course taught by another college</t>
  </si>
  <si>
    <t xml:space="preserve">TSC Spring 202330  Countable FTE </t>
  </si>
  <si>
    <t>TSC Virtual Campus</t>
  </si>
  <si>
    <t>TVC</t>
  </si>
  <si>
    <t>TVC Virtual Campus</t>
  </si>
  <si>
    <t>05/01/2023</t>
  </si>
  <si>
    <t>202330 All Residencies 01MAY2023</t>
  </si>
  <si>
    <t>202230 All Residencies 02MAY2022</t>
  </si>
  <si>
    <t>202130 All Residencies 03MAY2021</t>
  </si>
  <si>
    <t>202330     Current FTE 01MAY2023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</si>
</sst>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#,##0.000"/>
    <numFmt numFmtId="170" formatCode="#,##0.0000000"/>
  </numFmts>
  <fonts count="5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10"/>
      <color rgb="FF7030A0"/>
      <name val="Tahoma"/>
      <family val="2"/>
    </font>
    <font>
      <b/>
      <sz val="8"/>
      <color rgb="FF7030A0"/>
      <name val="Arial"/>
      <family val="2"/>
    </font>
    <font>
      <sz val="8"/>
      <color rgb="FF7030A0"/>
      <name val="Andale WT"/>
      <family val="2"/>
    </font>
    <font>
      <b/>
      <sz val="10"/>
      <name val="Andale WT"/>
    </font>
    <font>
      <b/>
      <sz val="10"/>
      <color theme="1"/>
      <name val="Tahoma"/>
      <family val="2"/>
    </font>
    <font>
      <sz val="8"/>
      <color rgb="FF7030A0"/>
      <name val="Tahoma"/>
      <family val="2"/>
    </font>
    <font>
      <sz val="9"/>
      <color rgb="FF7030A0"/>
      <name val="Andale WT"/>
      <family val="2"/>
    </font>
    <font>
      <sz val="9"/>
      <color rgb="FF7030A0"/>
      <name val="Arial"/>
      <family val="2"/>
    </font>
    <font>
      <sz val="8"/>
      <color rgb="FF454545"/>
      <name val="Tahoma"/>
      <family val="2"/>
    </font>
    <font>
      <sz val="10"/>
      <color rgb="FF454545"/>
      <name val="Tahoma"/>
      <family val="2"/>
    </font>
    <font>
      <sz val="9"/>
      <color rgb="FFFF0000"/>
      <name val="Arial"/>
      <family val="2"/>
    </font>
    <font>
      <sz val="8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DAE6C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E2E2E2"/>
      </left>
      <right style="medium">
        <color rgb="FFE2E2E2"/>
      </right>
      <top style="medium">
        <color rgb="FFC0C0C0"/>
      </top>
      <bottom style="medium">
        <color rgb="FFE2E2E2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Alignment="1">
      <alignment vertical="top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2" fillId="8" borderId="26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69" fontId="10" fillId="0" borderId="0" xfId="0" applyNumberFormat="1" applyFont="1" applyAlignment="1">
      <alignment horizontal="center" vertical="top"/>
    </xf>
    <xf numFmtId="4" fontId="41" fillId="0" borderId="0" xfId="0" applyNumberFormat="1" applyFont="1" applyAlignment="1">
      <alignment horizontal="center" vertical="top"/>
    </xf>
    <xf numFmtId="3" fontId="22" fillId="7" borderId="13" xfId="0" applyNumberFormat="1" applyFont="1" applyFill="1" applyBorder="1" applyAlignment="1">
      <alignment horizontal="right" vertical="top"/>
    </xf>
    <xf numFmtId="165" fontId="22" fillId="7" borderId="14" xfId="0" applyNumberFormat="1" applyFont="1" applyFill="1" applyBorder="1" applyAlignment="1">
      <alignment horizontal="right" vertical="top"/>
    </xf>
    <xf numFmtId="9" fontId="22" fillId="7" borderId="14" xfId="1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166" fontId="22" fillId="5" borderId="14" xfId="1" applyNumberFormat="1" applyFont="1" applyFill="1" applyBorder="1" applyAlignment="1">
      <alignment horizontal="right" vertical="top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164" fontId="42" fillId="0" borderId="0" xfId="0" applyNumberFormat="1" applyFont="1" applyAlignment="1">
      <alignment vertical="center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12" fillId="9" borderId="26" xfId="0" applyFont="1" applyFill="1" applyBorder="1" applyAlignment="1">
      <alignment horizontal="center" vertical="top" wrapText="1"/>
    </xf>
    <xf numFmtId="4" fontId="31" fillId="0" borderId="0" xfId="0" applyNumberFormat="1" applyFont="1" applyAlignment="1">
      <alignment horizontal="center" vertical="top"/>
    </xf>
    <xf numFmtId="170" fontId="10" fillId="0" borderId="0" xfId="0" applyNumberFormat="1" applyFont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3" fontId="9" fillId="0" borderId="30" xfId="0" applyNumberFormat="1" applyFont="1" applyBorder="1" applyAlignment="1">
      <alignment horizontal="center" vertical="top"/>
    </xf>
    <xf numFmtId="4" fontId="10" fillId="0" borderId="30" xfId="0" applyNumberFormat="1" applyFont="1" applyBorder="1" applyAlignment="1">
      <alignment horizontal="center" vertical="top"/>
    </xf>
    <xf numFmtId="0" fontId="43" fillId="0" borderId="0" xfId="0" applyFont="1"/>
    <xf numFmtId="0" fontId="8" fillId="0" borderId="22" xfId="0" applyFont="1" applyBorder="1" applyAlignment="1">
      <alignment horizontal="left" vertical="top"/>
    </xf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top"/>
    </xf>
    <xf numFmtId="3" fontId="20" fillId="0" borderId="0" xfId="0" applyNumberFormat="1" applyFont="1" applyAlignment="1">
      <alignment horizontal="right" vertical="top"/>
    </xf>
    <xf numFmtId="4" fontId="20" fillId="0" borderId="0" xfId="0" applyNumberFormat="1" applyFont="1" applyAlignment="1">
      <alignment horizontal="right" vertical="top"/>
    </xf>
    <xf numFmtId="0" fontId="8" fillId="11" borderId="22" xfId="0" applyFont="1" applyFill="1" applyBorder="1" applyAlignment="1">
      <alignment horizontal="center" vertical="top"/>
    </xf>
    <xf numFmtId="3" fontId="9" fillId="11" borderId="22" xfId="0" applyNumberFormat="1" applyFont="1" applyFill="1" applyBorder="1" applyAlignment="1">
      <alignment horizontal="center" vertical="top"/>
    </xf>
    <xf numFmtId="4" fontId="10" fillId="11" borderId="22" xfId="0" applyNumberFormat="1" applyFont="1" applyFill="1" applyBorder="1" applyAlignment="1">
      <alignment horizontal="center" vertical="top"/>
    </xf>
    <xf numFmtId="0" fontId="8" fillId="11" borderId="4" xfId="0" applyFont="1" applyFill="1" applyBorder="1" applyAlignment="1">
      <alignment horizontal="center" vertical="top"/>
    </xf>
    <xf numFmtId="0" fontId="47" fillId="0" borderId="0" xfId="0" applyFont="1"/>
    <xf numFmtId="0" fontId="48" fillId="0" borderId="0" xfId="0" applyFont="1"/>
    <xf numFmtId="49" fontId="20" fillId="10" borderId="11" xfId="0" applyNumberFormat="1" applyFont="1" applyFill="1" applyBorder="1" applyAlignment="1">
      <alignment vertical="top"/>
    </xf>
    <xf numFmtId="49" fontId="22" fillId="5" borderId="9" xfId="0" applyNumberFormat="1" applyFont="1" applyFill="1" applyBorder="1" applyAlignment="1">
      <alignment horizontal="center" vertical="top" wrapText="1"/>
    </xf>
    <xf numFmtId="0" fontId="49" fillId="0" borderId="0" xfId="0" applyFont="1" applyAlignment="1">
      <alignment vertical="top"/>
    </xf>
    <xf numFmtId="165" fontId="10" fillId="0" borderId="0" xfId="0" applyNumberFormat="1" applyFont="1" applyAlignment="1">
      <alignment horizontal="center" vertical="top"/>
    </xf>
    <xf numFmtId="49" fontId="23" fillId="3" borderId="7" xfId="0" applyNumberFormat="1" applyFont="1" applyFill="1" applyBorder="1" applyAlignment="1">
      <alignment horizontal="center" vertical="top" wrapText="1"/>
    </xf>
    <xf numFmtId="49" fontId="24" fillId="6" borderId="7" xfId="0" applyNumberFormat="1" applyFont="1" applyFill="1" applyBorder="1" applyAlignment="1">
      <alignment horizontal="center" vertical="top" wrapText="1"/>
    </xf>
    <xf numFmtId="49" fontId="22" fillId="5" borderId="7" xfId="0" applyNumberFormat="1" applyFont="1" applyFill="1" applyBorder="1" applyAlignment="1">
      <alignment horizontal="center" vertical="top" wrapText="1"/>
    </xf>
    <xf numFmtId="49" fontId="24" fillId="10" borderId="19" xfId="0" applyNumberFormat="1" applyFont="1" applyFill="1" applyBorder="1" applyAlignment="1">
      <alignment horizontal="center" vertical="top" wrapText="1"/>
    </xf>
    <xf numFmtId="49" fontId="22" fillId="10" borderId="19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166" fontId="22" fillId="5" borderId="17" xfId="1" applyNumberFormat="1" applyFont="1" applyFill="1" applyBorder="1" applyAlignment="1">
      <alignment horizontal="right" vertical="top"/>
    </xf>
    <xf numFmtId="49" fontId="20" fillId="10" borderId="0" xfId="0" applyNumberFormat="1" applyFont="1" applyFill="1" applyAlignment="1">
      <alignment vertical="top"/>
    </xf>
    <xf numFmtId="166" fontId="22" fillId="5" borderId="7" xfId="1" applyNumberFormat="1" applyFont="1" applyFill="1" applyBorder="1" applyAlignment="1">
      <alignment horizontal="right" vertical="top"/>
    </xf>
    <xf numFmtId="49" fontId="23" fillId="10" borderId="20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10" borderId="17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30" fillId="9" borderId="23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8" borderId="2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3000000}"/>
    <cellStyle name="Percent 3" xfId="4" xr:uid="{00000000-0005-0000-0000-000004000000}"/>
  </cellStyles>
  <dxfs count="0"/>
  <tableStyles count="0" defaultTableStyle="TableStyleMedium9" defaultPivotStyle="PivotStyleLight16"/>
  <colors>
    <mruColors>
      <color rgb="FFD8DAC2"/>
      <color rgb="FFDAE6C0"/>
      <color rgb="FFBFD2E2"/>
      <color rgb="FF454545"/>
      <color rgb="FFFFFFCC"/>
      <color rgb="FFE7E5E5"/>
      <color rgb="FFD3E1B5"/>
      <color rgb="FFFFFF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294</c:v>
                </c:pt>
                <c:pt idx="1">
                  <c:v>109.966666666667</c:v>
                </c:pt>
                <c:pt idx="2" formatCode="#,##0">
                  <c:v>35</c:v>
                </c:pt>
                <c:pt idx="3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Traditional!$A$12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116</c:v>
                </c:pt>
                <c:pt idx="1">
                  <c:v>37.1</c:v>
                </c:pt>
                <c:pt idx="2" formatCode="#,##0">
                  <c:v>16</c:v>
                </c:pt>
                <c:pt idx="3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325</c:v>
                </c:pt>
                <c:pt idx="1">
                  <c:v>111.166666666666</c:v>
                </c:pt>
                <c:pt idx="2" formatCode="#,##0">
                  <c:v>151</c:v>
                </c:pt>
                <c:pt idx="3">
                  <c:v>65.783333333331996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Traditional!$A$13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194</c:v>
                </c:pt>
                <c:pt idx="1">
                  <c:v>51.166666666666003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414</c:v>
                </c:pt>
                <c:pt idx="1">
                  <c:v>86.166666666666003</c:v>
                </c:pt>
                <c:pt idx="2" formatCode="#,##0">
                  <c:v>0</c:v>
                </c:pt>
                <c:pt idx="3">
                  <c:v>6.6666666666000005E-2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83</c:v>
                </c:pt>
                <c:pt idx="1">
                  <c:v>35.966666666666001</c:v>
                </c:pt>
                <c:pt idx="2" formatCode="#,##0">
                  <c:v>3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5107621621362686"/>
          <c:y val="0.1100588977858727"/>
          <c:w val="0.22700377820221629"/>
          <c:h val="0.841329922592163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31</xdr:row>
      <xdr:rowOff>53341</xdr:rowOff>
    </xdr:from>
    <xdr:to>
      <xdr:col>18</xdr:col>
      <xdr:colOff>440765</xdr:colOff>
      <xdr:row>39</xdr:row>
      <xdr:rowOff>110836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zoomScale="110" zoomScaleNormal="110" workbookViewId="0">
      <selection activeCell="A2" sqref="A2"/>
    </sheetView>
  </sheetViews>
  <sheetFormatPr defaultRowHeight="12.75" customHeight="1"/>
  <cols>
    <col min="1" max="1" width="20.6640625" customWidth="1"/>
    <col min="2" max="2" width="10.109375" customWidth="1"/>
    <col min="3" max="3" width="8" customWidth="1"/>
    <col min="4" max="4" width="7.88671875" customWidth="1"/>
    <col min="5" max="5" width="7.5546875" customWidth="1"/>
    <col min="6" max="7" width="7.88671875" customWidth="1"/>
    <col min="8" max="9" width="7.5546875" customWidth="1"/>
    <col min="10" max="10" width="7.44140625" customWidth="1"/>
    <col min="11" max="11" width="7.5546875" customWidth="1"/>
    <col min="12" max="12" width="7.6640625" customWidth="1"/>
    <col min="13" max="13" width="7.88671875" customWidth="1"/>
    <col min="14" max="14" width="8.77734375" customWidth="1"/>
    <col min="15" max="15" width="6.21875" bestFit="1" customWidth="1"/>
  </cols>
  <sheetData>
    <row r="1" spans="1:14" ht="24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13.2">
      <c r="A2" s="1" t="s">
        <v>23</v>
      </c>
      <c r="B2" s="2" t="s">
        <v>62</v>
      </c>
      <c r="F2" s="67"/>
      <c r="G2" s="65"/>
      <c r="H2" s="65"/>
      <c r="I2" s="65"/>
      <c r="J2" s="65"/>
      <c r="K2" s="65"/>
      <c r="L2" s="65"/>
      <c r="M2" s="65"/>
    </row>
    <row r="3" spans="1:14" ht="15">
      <c r="A3" s="1" t="s">
        <v>24</v>
      </c>
      <c r="B3" s="2" t="s">
        <v>52</v>
      </c>
      <c r="F3" s="65"/>
      <c r="G3" s="66"/>
      <c r="H3" s="65"/>
      <c r="I3" s="65"/>
      <c r="J3" s="65"/>
      <c r="K3" s="65"/>
      <c r="L3" s="65"/>
      <c r="M3" s="65"/>
    </row>
    <row r="4" spans="1:14" ht="12.75" customHeight="1">
      <c r="A4" s="52">
        <v>45047</v>
      </c>
      <c r="F4" s="65"/>
      <c r="G4" s="65"/>
      <c r="H4" s="65"/>
      <c r="I4" s="65"/>
      <c r="J4" s="65"/>
      <c r="K4" s="65"/>
      <c r="L4" s="65"/>
      <c r="M4" s="65"/>
    </row>
    <row r="5" spans="1:14" ht="24" customHeight="1" thickBot="1">
      <c r="A5" s="137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ht="24.6" customHeight="1" thickBot="1">
      <c r="A6" s="3"/>
      <c r="B6" s="139" t="s">
        <v>2</v>
      </c>
      <c r="C6" s="140"/>
      <c r="D6" s="141" t="s">
        <v>3</v>
      </c>
      <c r="E6" s="140"/>
      <c r="F6" s="141" t="s">
        <v>4</v>
      </c>
      <c r="G6" s="140"/>
      <c r="H6" s="139" t="s">
        <v>5</v>
      </c>
      <c r="I6" s="140"/>
      <c r="J6" s="141" t="s">
        <v>6</v>
      </c>
      <c r="K6" s="140"/>
      <c r="L6" s="139" t="s">
        <v>7</v>
      </c>
      <c r="M6" s="140"/>
    </row>
    <row r="7" spans="1:14" ht="22.8" customHeight="1" thickBot="1">
      <c r="A7" s="5" t="s">
        <v>8</v>
      </c>
      <c r="B7" s="6" t="s">
        <v>9</v>
      </c>
      <c r="C7" s="5" t="s">
        <v>10</v>
      </c>
      <c r="D7" s="6" t="s">
        <v>9</v>
      </c>
      <c r="E7" s="6" t="s">
        <v>10</v>
      </c>
      <c r="F7" s="6" t="s">
        <v>9</v>
      </c>
      <c r="G7" s="5" t="s">
        <v>10</v>
      </c>
      <c r="H7" s="6" t="s">
        <v>9</v>
      </c>
      <c r="I7" s="5" t="s">
        <v>10</v>
      </c>
      <c r="J7" s="6" t="s">
        <v>9</v>
      </c>
      <c r="K7" s="5" t="s">
        <v>10</v>
      </c>
      <c r="L7" s="6" t="s">
        <v>9</v>
      </c>
      <c r="M7" s="5" t="s">
        <v>10</v>
      </c>
    </row>
    <row r="8" spans="1:14" ht="13.8" thickBot="1">
      <c r="A8" s="7" t="s">
        <v>53</v>
      </c>
      <c r="B8" s="8">
        <v>1456</v>
      </c>
      <c r="C8" s="9">
        <v>440.23333333333301</v>
      </c>
      <c r="D8" s="8">
        <v>3</v>
      </c>
      <c r="E8" s="9">
        <v>1.1000000000000001</v>
      </c>
      <c r="F8" s="8">
        <v>206</v>
      </c>
      <c r="G8" s="9">
        <v>91.8</v>
      </c>
      <c r="H8" s="8">
        <v>1</v>
      </c>
      <c r="I8" s="9">
        <v>1.6666666665999998E-2</v>
      </c>
      <c r="J8" s="8">
        <v>0</v>
      </c>
      <c r="K8" s="9">
        <v>0</v>
      </c>
      <c r="L8" s="8">
        <v>1666</v>
      </c>
      <c r="M8" s="9">
        <v>533.15</v>
      </c>
    </row>
    <row r="9" spans="1:14" ht="12.75" customHeight="1">
      <c r="C9" s="68"/>
      <c r="I9" s="63"/>
      <c r="L9" s="62"/>
      <c r="M9" s="63"/>
    </row>
    <row r="10" spans="1:14" ht="24" customHeight="1" thickBot="1">
      <c r="A10" s="137" t="s">
        <v>12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ht="24.6" customHeight="1" thickBot="1">
      <c r="A11" s="3"/>
      <c r="B11" s="4"/>
      <c r="C11" s="139" t="s">
        <v>2</v>
      </c>
      <c r="D11" s="140"/>
      <c r="E11" s="141" t="s">
        <v>3</v>
      </c>
      <c r="F11" s="140"/>
      <c r="G11" s="141" t="s">
        <v>4</v>
      </c>
      <c r="H11" s="140"/>
      <c r="I11" s="139" t="s">
        <v>5</v>
      </c>
      <c r="J11" s="140"/>
      <c r="K11" s="141" t="s">
        <v>6</v>
      </c>
      <c r="L11" s="140"/>
      <c r="M11" s="139" t="s">
        <v>7</v>
      </c>
      <c r="N11" s="140"/>
    </row>
    <row r="12" spans="1:14" ht="23.4" customHeight="1" thickBot="1">
      <c r="A12" s="5" t="s">
        <v>16</v>
      </c>
      <c r="B12" s="6" t="s">
        <v>13</v>
      </c>
      <c r="C12" s="6" t="s">
        <v>9</v>
      </c>
      <c r="D12" s="6" t="s">
        <v>10</v>
      </c>
      <c r="E12" s="6" t="s">
        <v>9</v>
      </c>
      <c r="F12" s="6" t="s">
        <v>10</v>
      </c>
      <c r="G12" s="6" t="s">
        <v>9</v>
      </c>
      <c r="H12" s="6" t="s">
        <v>10</v>
      </c>
      <c r="I12" s="6" t="s">
        <v>9</v>
      </c>
      <c r="J12" s="6" t="s">
        <v>10</v>
      </c>
      <c r="K12" s="6" t="s">
        <v>9</v>
      </c>
      <c r="L12" s="6" t="s">
        <v>10</v>
      </c>
      <c r="M12" s="6" t="s">
        <v>9</v>
      </c>
      <c r="N12" s="6" t="s">
        <v>10</v>
      </c>
    </row>
    <row r="13" spans="1:14" ht="13.8" thickBot="1">
      <c r="A13" s="13" t="s">
        <v>72</v>
      </c>
      <c r="B13" s="107" t="s">
        <v>61</v>
      </c>
      <c r="C13" s="108">
        <v>71</v>
      </c>
      <c r="D13" s="109">
        <v>7.6</v>
      </c>
      <c r="E13" s="108">
        <v>0</v>
      </c>
      <c r="F13" s="109">
        <v>0</v>
      </c>
      <c r="G13" s="108">
        <v>9</v>
      </c>
      <c r="H13" s="109">
        <v>0.86666666666600001</v>
      </c>
      <c r="I13" s="108">
        <v>0</v>
      </c>
      <c r="J13" s="109">
        <v>0</v>
      </c>
      <c r="K13" s="108">
        <v>0</v>
      </c>
      <c r="L13" s="109">
        <v>0</v>
      </c>
      <c r="M13" s="108">
        <v>80</v>
      </c>
      <c r="N13" s="109">
        <v>8.4666666666660007</v>
      </c>
    </row>
    <row r="14" spans="1:14" ht="13.8" thickBot="1">
      <c r="A14" s="111" t="s">
        <v>14</v>
      </c>
      <c r="B14" s="60" t="s">
        <v>18</v>
      </c>
      <c r="C14" s="105">
        <v>203</v>
      </c>
      <c r="D14" s="106">
        <v>37.1</v>
      </c>
      <c r="E14" s="105">
        <v>0</v>
      </c>
      <c r="F14" s="106">
        <v>0</v>
      </c>
      <c r="G14" s="105">
        <v>41</v>
      </c>
      <c r="H14" s="106">
        <v>7.8</v>
      </c>
      <c r="I14" s="105">
        <v>0</v>
      </c>
      <c r="J14" s="106">
        <v>0</v>
      </c>
      <c r="K14" s="105">
        <v>0</v>
      </c>
      <c r="L14" s="106">
        <v>0</v>
      </c>
      <c r="M14" s="105">
        <v>244</v>
      </c>
      <c r="N14" s="106">
        <v>44.9</v>
      </c>
    </row>
    <row r="15" spans="1:14" ht="13.8" thickBot="1">
      <c r="A15" s="111" t="s">
        <v>68</v>
      </c>
      <c r="B15" s="117" t="s">
        <v>67</v>
      </c>
      <c r="C15" s="118">
        <v>0</v>
      </c>
      <c r="D15" s="119">
        <v>0</v>
      </c>
      <c r="E15" s="118">
        <v>0</v>
      </c>
      <c r="F15" s="119">
        <v>0</v>
      </c>
      <c r="G15" s="118">
        <v>0</v>
      </c>
      <c r="H15" s="119">
        <v>0</v>
      </c>
      <c r="I15" s="118">
        <v>0</v>
      </c>
      <c r="J15" s="119">
        <v>0</v>
      </c>
      <c r="K15" s="118">
        <v>0</v>
      </c>
      <c r="L15" s="119">
        <v>0</v>
      </c>
      <c r="M15" s="118">
        <v>0</v>
      </c>
      <c r="N15" s="119">
        <v>0</v>
      </c>
    </row>
    <row r="16" spans="1:14" ht="13.8" thickBot="1">
      <c r="A16" s="111" t="s">
        <v>81</v>
      </c>
      <c r="B16" s="117" t="s">
        <v>65</v>
      </c>
      <c r="C16" s="118">
        <v>0</v>
      </c>
      <c r="D16" s="119">
        <v>0</v>
      </c>
      <c r="E16" s="118">
        <v>0</v>
      </c>
      <c r="F16" s="119">
        <v>0</v>
      </c>
      <c r="G16" s="118">
        <v>0</v>
      </c>
      <c r="H16" s="119">
        <v>0</v>
      </c>
      <c r="I16" s="118">
        <v>0</v>
      </c>
      <c r="J16" s="119">
        <v>0</v>
      </c>
      <c r="K16" s="118">
        <v>0</v>
      </c>
      <c r="L16" s="119">
        <v>0</v>
      </c>
      <c r="M16" s="118">
        <v>0</v>
      </c>
      <c r="N16" s="119">
        <v>0</v>
      </c>
    </row>
    <row r="17" spans="1:14" ht="13.8" thickBot="1">
      <c r="A17" s="111" t="s">
        <v>69</v>
      </c>
      <c r="B17" s="117" t="s">
        <v>66</v>
      </c>
      <c r="C17" s="118">
        <v>16</v>
      </c>
      <c r="D17" s="119">
        <v>1.9</v>
      </c>
      <c r="E17" s="118">
        <v>0</v>
      </c>
      <c r="F17" s="119">
        <v>0</v>
      </c>
      <c r="G17" s="118">
        <v>0</v>
      </c>
      <c r="H17" s="119">
        <v>0</v>
      </c>
      <c r="I17" s="118">
        <v>0</v>
      </c>
      <c r="J17" s="119">
        <v>0</v>
      </c>
      <c r="K17" s="118">
        <v>0</v>
      </c>
      <c r="L17" s="119">
        <v>0</v>
      </c>
      <c r="M17" s="118">
        <v>16</v>
      </c>
      <c r="N17" s="119">
        <v>1.9</v>
      </c>
    </row>
    <row r="18" spans="1:14" ht="13.8" thickBot="1">
      <c r="A18" s="7" t="s">
        <v>11</v>
      </c>
      <c r="B18" s="10" t="s">
        <v>22</v>
      </c>
      <c r="C18" s="8">
        <v>0</v>
      </c>
      <c r="D18" s="61">
        <f>SUM(D13:D14)</f>
        <v>44.7</v>
      </c>
      <c r="E18" s="8">
        <v>0</v>
      </c>
      <c r="F18" s="61">
        <f>SUM(F13:F14)</f>
        <v>0</v>
      </c>
      <c r="G18" s="8">
        <v>0</v>
      </c>
      <c r="H18" s="61">
        <f>SUM(H13:H14)</f>
        <v>8.6666666666659999</v>
      </c>
      <c r="I18" s="8">
        <v>0</v>
      </c>
      <c r="J18" s="61">
        <f>SUM(J13:J14)</f>
        <v>0</v>
      </c>
      <c r="K18" s="8">
        <v>0</v>
      </c>
      <c r="L18" s="61">
        <f>SUM(L13:L14)</f>
        <v>0</v>
      </c>
      <c r="M18" s="8">
        <v>0</v>
      </c>
      <c r="N18" s="61">
        <f>SUM(N13:N17)</f>
        <v>55.266666666665998</v>
      </c>
    </row>
    <row r="19" spans="1:14" ht="24" customHeight="1" thickBot="1">
      <c r="A19" s="142" t="s">
        <v>15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  <row r="20" spans="1:14" ht="24.6" customHeight="1" thickBot="1">
      <c r="A20" s="3"/>
      <c r="B20" s="3"/>
      <c r="C20" s="139" t="s">
        <v>2</v>
      </c>
      <c r="D20" s="140"/>
      <c r="E20" s="141" t="s">
        <v>3</v>
      </c>
      <c r="F20" s="140"/>
      <c r="G20" s="141" t="s">
        <v>4</v>
      </c>
      <c r="H20" s="140"/>
      <c r="I20" s="139" t="s">
        <v>5</v>
      </c>
      <c r="J20" s="140"/>
      <c r="K20" s="141" t="s">
        <v>6</v>
      </c>
      <c r="L20" s="140"/>
      <c r="M20" s="139" t="s">
        <v>7</v>
      </c>
      <c r="N20" s="140"/>
    </row>
    <row r="21" spans="1:14" ht="25.8" customHeight="1" thickBot="1">
      <c r="A21" s="5" t="s">
        <v>16</v>
      </c>
      <c r="B21" s="6" t="s">
        <v>13</v>
      </c>
      <c r="C21" s="6" t="s">
        <v>9</v>
      </c>
      <c r="D21" s="6" t="s">
        <v>10</v>
      </c>
      <c r="E21" s="6" t="s">
        <v>9</v>
      </c>
      <c r="F21" s="6" t="s">
        <v>10</v>
      </c>
      <c r="G21" s="6" t="s">
        <v>9</v>
      </c>
      <c r="H21" s="6" t="s">
        <v>10</v>
      </c>
      <c r="I21" s="6" t="s">
        <v>9</v>
      </c>
      <c r="J21" s="6" t="s">
        <v>10</v>
      </c>
      <c r="K21" s="6" t="s">
        <v>9</v>
      </c>
      <c r="L21" s="6" t="s">
        <v>10</v>
      </c>
      <c r="M21" s="6" t="s">
        <v>9</v>
      </c>
      <c r="N21" s="6" t="s">
        <v>10</v>
      </c>
    </row>
    <row r="22" spans="1:14" ht="13.8" thickBot="1">
      <c r="A22" s="13" t="s">
        <v>46</v>
      </c>
      <c r="B22" s="10" t="s">
        <v>17</v>
      </c>
      <c r="C22" s="8">
        <v>355</v>
      </c>
      <c r="D22" s="9">
        <v>109.866666666667</v>
      </c>
      <c r="E22" s="8">
        <v>1</v>
      </c>
      <c r="F22" s="9">
        <v>0.1</v>
      </c>
      <c r="G22" s="8">
        <v>36</v>
      </c>
      <c r="H22" s="9">
        <v>14.7</v>
      </c>
      <c r="I22" s="8">
        <v>0</v>
      </c>
      <c r="J22" s="9">
        <v>0</v>
      </c>
      <c r="K22" s="8">
        <v>0</v>
      </c>
      <c r="L22" s="9">
        <v>0</v>
      </c>
      <c r="M22" s="8">
        <v>392</v>
      </c>
      <c r="N22" s="9">
        <v>124.666666666667</v>
      </c>
    </row>
    <row r="23" spans="1:14" ht="13.8" thickBot="1">
      <c r="A23" s="13" t="s">
        <v>47</v>
      </c>
      <c r="B23" s="10" t="s">
        <v>19</v>
      </c>
      <c r="C23" s="8">
        <v>355</v>
      </c>
      <c r="D23" s="9">
        <v>110.633333333333</v>
      </c>
      <c r="E23" s="8">
        <v>1</v>
      </c>
      <c r="F23" s="9">
        <v>0.53333333333300004</v>
      </c>
      <c r="G23" s="8">
        <v>165</v>
      </c>
      <c r="H23" s="9">
        <v>65.766666666665998</v>
      </c>
      <c r="I23" s="8">
        <v>1</v>
      </c>
      <c r="J23" s="9">
        <v>1.6666666665999998E-2</v>
      </c>
      <c r="K23" s="8">
        <v>0</v>
      </c>
      <c r="L23" s="9">
        <v>0</v>
      </c>
      <c r="M23" s="8">
        <v>522</v>
      </c>
      <c r="N23" s="9">
        <v>176.95</v>
      </c>
    </row>
    <row r="24" spans="1:14" ht="13.8" thickBot="1">
      <c r="A24" s="13" t="s">
        <v>48</v>
      </c>
      <c r="B24" s="10" t="s">
        <v>20</v>
      </c>
      <c r="C24" s="8">
        <v>449</v>
      </c>
      <c r="D24" s="9">
        <v>86.166666666666003</v>
      </c>
      <c r="E24" s="8">
        <v>0</v>
      </c>
      <c r="F24" s="9">
        <v>0</v>
      </c>
      <c r="G24" s="8">
        <v>2</v>
      </c>
      <c r="H24" s="9">
        <v>6.6666666666000005E-2</v>
      </c>
      <c r="I24" s="8">
        <v>0</v>
      </c>
      <c r="J24" s="9">
        <v>0</v>
      </c>
      <c r="K24" s="8">
        <v>0</v>
      </c>
      <c r="L24" s="9">
        <v>0</v>
      </c>
      <c r="M24" s="8">
        <v>451</v>
      </c>
      <c r="N24" s="9">
        <v>86.233333333332993</v>
      </c>
    </row>
    <row r="25" spans="1:14" ht="13.8" thickBot="1">
      <c r="A25" s="13" t="s">
        <v>49</v>
      </c>
      <c r="B25" s="10" t="s">
        <v>21</v>
      </c>
      <c r="C25" s="8">
        <v>86</v>
      </c>
      <c r="D25" s="9">
        <v>35.5</v>
      </c>
      <c r="E25" s="8">
        <v>1</v>
      </c>
      <c r="F25" s="9">
        <v>0.46666666666599999</v>
      </c>
      <c r="G25" s="8">
        <v>3</v>
      </c>
      <c r="H25" s="9">
        <v>2.6</v>
      </c>
      <c r="I25" s="8">
        <v>0</v>
      </c>
      <c r="J25" s="9">
        <v>0</v>
      </c>
      <c r="K25" s="8">
        <v>0</v>
      </c>
      <c r="L25" s="9">
        <v>0</v>
      </c>
      <c r="M25" s="8">
        <v>90</v>
      </c>
      <c r="N25" s="9">
        <v>38.566666666666002</v>
      </c>
    </row>
    <row r="26" spans="1:14" ht="13.8" thickBot="1">
      <c r="A26" s="13" t="s">
        <v>72</v>
      </c>
      <c r="B26" s="60" t="s">
        <v>61</v>
      </c>
      <c r="C26" s="105">
        <v>71</v>
      </c>
      <c r="D26" s="106">
        <v>7.6</v>
      </c>
      <c r="E26" s="105">
        <v>0</v>
      </c>
      <c r="F26" s="106">
        <v>0</v>
      </c>
      <c r="G26" s="105">
        <v>9</v>
      </c>
      <c r="H26" s="106">
        <v>0.86666666666600001</v>
      </c>
      <c r="I26" s="105">
        <v>0</v>
      </c>
      <c r="J26" s="106">
        <v>0</v>
      </c>
      <c r="K26" s="105">
        <v>0</v>
      </c>
      <c r="L26" s="106">
        <v>0</v>
      </c>
      <c r="M26" s="105">
        <v>80</v>
      </c>
      <c r="N26" s="106">
        <v>8.4666666666660007</v>
      </c>
    </row>
    <row r="27" spans="1:14" ht="13.8" thickBot="1">
      <c r="A27" s="13" t="s">
        <v>50</v>
      </c>
      <c r="B27" s="10" t="s">
        <v>18</v>
      </c>
      <c r="C27" s="8">
        <v>203</v>
      </c>
      <c r="D27" s="9">
        <v>37.1</v>
      </c>
      <c r="E27" s="8">
        <v>0</v>
      </c>
      <c r="F27" s="9">
        <v>0</v>
      </c>
      <c r="G27" s="8">
        <v>41</v>
      </c>
      <c r="H27" s="9">
        <v>7.8</v>
      </c>
      <c r="I27" s="8">
        <v>0</v>
      </c>
      <c r="J27" s="9">
        <v>0</v>
      </c>
      <c r="K27" s="8">
        <v>0</v>
      </c>
      <c r="L27" s="9">
        <v>0</v>
      </c>
      <c r="M27" s="8">
        <v>244</v>
      </c>
      <c r="N27" s="9">
        <v>44.9</v>
      </c>
    </row>
    <row r="28" spans="1:14" ht="13.8" thickBot="1">
      <c r="A28" s="13" t="s">
        <v>51</v>
      </c>
      <c r="B28" s="10" t="s">
        <v>32</v>
      </c>
      <c r="C28" s="8">
        <v>194</v>
      </c>
      <c r="D28" s="9">
        <v>51.166666666666003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  <c r="K28" s="8">
        <v>0</v>
      </c>
      <c r="L28" s="9">
        <v>0</v>
      </c>
      <c r="M28" s="8">
        <v>194</v>
      </c>
      <c r="N28" s="9">
        <v>51.166666666666003</v>
      </c>
    </row>
    <row r="29" spans="1:14" ht="13.8" thickBot="1">
      <c r="A29" s="13" t="s">
        <v>73</v>
      </c>
      <c r="B29" s="120" t="s">
        <v>67</v>
      </c>
      <c r="C29" s="118">
        <v>0</v>
      </c>
      <c r="D29" s="119">
        <v>0</v>
      </c>
      <c r="E29" s="118">
        <v>0</v>
      </c>
      <c r="F29" s="119">
        <v>0</v>
      </c>
      <c r="G29" s="118">
        <v>0</v>
      </c>
      <c r="H29" s="119">
        <v>0</v>
      </c>
      <c r="I29" s="118">
        <v>0</v>
      </c>
      <c r="J29" s="119">
        <v>0</v>
      </c>
      <c r="K29" s="118">
        <v>0</v>
      </c>
      <c r="L29" s="119">
        <v>0</v>
      </c>
      <c r="M29" s="118">
        <v>0</v>
      </c>
      <c r="N29" s="119">
        <v>0</v>
      </c>
    </row>
    <row r="30" spans="1:14" ht="13.8" thickBot="1">
      <c r="A30" s="13" t="s">
        <v>80</v>
      </c>
      <c r="B30" s="120" t="s">
        <v>65</v>
      </c>
      <c r="C30" s="118">
        <v>0</v>
      </c>
      <c r="D30" s="119">
        <v>0</v>
      </c>
      <c r="E30" s="118">
        <v>0</v>
      </c>
      <c r="F30" s="119">
        <v>0</v>
      </c>
      <c r="G30" s="118">
        <v>0</v>
      </c>
      <c r="H30" s="119">
        <v>0</v>
      </c>
      <c r="I30" s="118">
        <v>0</v>
      </c>
      <c r="J30" s="119">
        <v>0</v>
      </c>
      <c r="K30" s="118">
        <v>0</v>
      </c>
      <c r="L30" s="119">
        <v>0</v>
      </c>
      <c r="M30" s="118">
        <v>0</v>
      </c>
      <c r="N30" s="119">
        <v>0</v>
      </c>
    </row>
    <row r="31" spans="1:14" ht="13.8" thickBot="1">
      <c r="A31" s="13" t="s">
        <v>71</v>
      </c>
      <c r="B31" s="120" t="s">
        <v>66</v>
      </c>
      <c r="C31" s="118">
        <v>16</v>
      </c>
      <c r="D31" s="119">
        <v>1.9</v>
      </c>
      <c r="E31" s="118">
        <v>0</v>
      </c>
      <c r="F31" s="119">
        <v>0</v>
      </c>
      <c r="G31" s="118">
        <v>0</v>
      </c>
      <c r="H31" s="119">
        <v>0</v>
      </c>
      <c r="I31" s="118">
        <v>0</v>
      </c>
      <c r="J31" s="119">
        <v>0</v>
      </c>
      <c r="K31" s="118">
        <v>0</v>
      </c>
      <c r="L31" s="119">
        <v>0</v>
      </c>
      <c r="M31" s="118">
        <v>16</v>
      </c>
      <c r="N31" s="119">
        <v>1.9</v>
      </c>
    </row>
    <row r="32" spans="1:14" ht="13.8" thickBot="1">
      <c r="A32" s="13" t="s">
        <v>87</v>
      </c>
      <c r="B32" s="120" t="s">
        <v>88</v>
      </c>
      <c r="C32" s="118">
        <v>3</v>
      </c>
      <c r="D32" s="119">
        <v>0.3</v>
      </c>
      <c r="E32" s="118">
        <v>0</v>
      </c>
      <c r="F32" s="119">
        <v>0</v>
      </c>
      <c r="G32" s="118">
        <v>0</v>
      </c>
      <c r="H32" s="119">
        <v>0</v>
      </c>
      <c r="I32" s="118">
        <v>0</v>
      </c>
      <c r="J32" s="119">
        <v>0</v>
      </c>
      <c r="K32" s="118">
        <v>0</v>
      </c>
      <c r="L32" s="119">
        <v>0</v>
      </c>
      <c r="M32" s="118">
        <v>3</v>
      </c>
      <c r="N32" s="119">
        <v>0.3</v>
      </c>
    </row>
    <row r="33" spans="1:14" ht="12.75" customHeight="1" thickBot="1">
      <c r="A33" s="7" t="s">
        <v>53</v>
      </c>
      <c r="B33" s="10" t="s">
        <v>22</v>
      </c>
      <c r="C33" s="8"/>
      <c r="D33" s="61">
        <f>SUM(D22:D32)</f>
        <v>440.23333333333204</v>
      </c>
      <c r="E33" s="8"/>
      <c r="F33" s="61">
        <f>SUM(F22:F32)</f>
        <v>1.099999999999</v>
      </c>
      <c r="G33" s="8"/>
      <c r="H33" s="61">
        <f>SUM(H22:H32)</f>
        <v>91.799999999997993</v>
      </c>
      <c r="I33" s="8"/>
      <c r="J33" s="61">
        <f>SUM(J22:J32)</f>
        <v>1.6666666665999998E-2</v>
      </c>
      <c r="K33" s="8"/>
      <c r="L33" s="61">
        <f>SUM(L22:L32)</f>
        <v>0</v>
      </c>
      <c r="M33" s="8">
        <v>0</v>
      </c>
      <c r="N33" s="61">
        <f>SUM(N22:N32)</f>
        <v>533.14999999999793</v>
      </c>
    </row>
    <row r="34" spans="1:14" ht="13.2">
      <c r="A34" s="12"/>
      <c r="F34" s="11"/>
      <c r="M34" s="62"/>
      <c r="N34" s="63"/>
    </row>
    <row r="35" spans="1:14" ht="12.75" customHeight="1">
      <c r="A35" s="51">
        <v>45047</v>
      </c>
      <c r="E35" s="63"/>
      <c r="I35" s="63"/>
    </row>
    <row r="36" spans="1:14" ht="12.75" customHeight="1">
      <c r="B36" s="110" t="s">
        <v>70</v>
      </c>
    </row>
    <row r="37" spans="1:14" ht="12.75" customHeight="1">
      <c r="B37" s="121" t="s">
        <v>67</v>
      </c>
      <c r="C37" s="121" t="s">
        <v>68</v>
      </c>
      <c r="D37" s="122"/>
      <c r="E37" s="122"/>
      <c r="F37" s="121" t="s">
        <v>83</v>
      </c>
    </row>
    <row r="38" spans="1:14" ht="12.75" customHeight="1">
      <c r="B38" s="121" t="s">
        <v>65</v>
      </c>
      <c r="C38" s="121" t="s">
        <v>81</v>
      </c>
      <c r="D38" s="122"/>
      <c r="E38" s="122"/>
      <c r="F38" s="121" t="s">
        <v>84</v>
      </c>
    </row>
    <row r="39" spans="1:14" ht="12.75" customHeight="1">
      <c r="B39" s="121" t="s">
        <v>66</v>
      </c>
      <c r="C39" s="121" t="s">
        <v>69</v>
      </c>
      <c r="D39" s="122"/>
      <c r="E39" s="122"/>
      <c r="F39" s="121" t="s">
        <v>85</v>
      </c>
    </row>
  </sheetData>
  <sortState xmlns:xlrd2="http://schemas.microsoft.com/office/spreadsheetml/2017/richdata2" ref="A13:P14">
    <sortCondition descending="1" ref="A13:A14"/>
  </sortState>
  <mergeCells count="22">
    <mergeCell ref="M20:N20"/>
    <mergeCell ref="A19:N19"/>
    <mergeCell ref="C11:D11"/>
    <mergeCell ref="E11:F11"/>
    <mergeCell ref="G11:H11"/>
    <mergeCell ref="I11:J11"/>
    <mergeCell ref="K11:L11"/>
    <mergeCell ref="M11:N11"/>
    <mergeCell ref="C20:D20"/>
    <mergeCell ref="E20:F20"/>
    <mergeCell ref="G20:H20"/>
    <mergeCell ref="I20:J20"/>
    <mergeCell ref="K20:L20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honeticPr fontId="50" type="noConversion"/>
  <pageMargins left="0.46" right="0.2" top="0.6" bottom="0.48" header="0.2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zoomScale="110" zoomScaleNormal="110" workbookViewId="0"/>
  </sheetViews>
  <sheetFormatPr defaultColWidth="8.77734375" defaultRowHeight="13.2"/>
  <cols>
    <col min="1" max="1" width="18.109375" style="15" customWidth="1"/>
    <col min="2" max="2" width="5.21875" style="15" customWidth="1"/>
    <col min="3" max="3" width="6.21875" style="15" customWidth="1"/>
    <col min="4" max="4" width="5.21875" style="15" customWidth="1"/>
    <col min="5" max="5" width="6.77734375" style="15" customWidth="1"/>
    <col min="6" max="6" width="5.88671875" style="15" customWidth="1"/>
    <col min="7" max="7" width="6.21875" style="15" customWidth="1"/>
    <col min="8" max="8" width="5.5546875" style="15" customWidth="1"/>
    <col min="9" max="11" width="6.21875" style="15" customWidth="1"/>
    <col min="12" max="12" width="7.21875" style="15" customWidth="1"/>
    <col min="13" max="13" width="6.77734375" style="15" customWidth="1"/>
    <col min="14" max="14" width="6" style="15" customWidth="1"/>
    <col min="15" max="15" width="5.77734375" style="15" customWidth="1"/>
    <col min="16" max="17" width="6.77734375" style="15" customWidth="1"/>
    <col min="18" max="18" width="6.6640625" style="15" customWidth="1"/>
    <col min="19" max="19" width="7.5546875" style="15" customWidth="1"/>
    <col min="20" max="16384" width="8.77734375" style="15"/>
  </cols>
  <sheetData>
    <row r="1" spans="1:19" ht="20.399999999999999">
      <c r="A1" s="66"/>
      <c r="B1" s="14" t="s">
        <v>86</v>
      </c>
    </row>
    <row r="2" spans="1:19" ht="12.6" customHeight="1">
      <c r="A2" s="16"/>
      <c r="B2" s="64" t="s">
        <v>90</v>
      </c>
      <c r="J2" s="17" t="s">
        <v>64</v>
      </c>
    </row>
    <row r="3" spans="1:19" ht="11.4" customHeight="1">
      <c r="A3" s="148"/>
      <c r="B3" s="113"/>
      <c r="J3" s="17" t="s">
        <v>63</v>
      </c>
    </row>
    <row r="4" spans="1:19" ht="10.199999999999999" customHeight="1">
      <c r="A4" s="148"/>
      <c r="B4" s="17" t="s">
        <v>25</v>
      </c>
      <c r="F4" s="17" t="s">
        <v>26</v>
      </c>
      <c r="I4" s="53"/>
      <c r="J4" s="114"/>
    </row>
    <row r="5" spans="1:19" ht="33.75" customHeight="1">
      <c r="A5" s="149"/>
      <c r="B5" s="151" t="s">
        <v>27</v>
      </c>
      <c r="C5" s="151"/>
      <c r="D5" s="151" t="s">
        <v>28</v>
      </c>
      <c r="E5" s="151"/>
      <c r="F5" s="143" t="s">
        <v>91</v>
      </c>
      <c r="G5" s="144"/>
      <c r="H5" s="143" t="s">
        <v>92</v>
      </c>
      <c r="I5" s="144"/>
      <c r="J5" s="145" t="s">
        <v>78</v>
      </c>
      <c r="K5" s="146"/>
      <c r="L5" s="145" t="s">
        <v>79</v>
      </c>
      <c r="M5" s="146"/>
      <c r="N5" s="143" t="s">
        <v>93</v>
      </c>
      <c r="O5" s="144"/>
      <c r="P5" s="145" t="s">
        <v>76</v>
      </c>
      <c r="Q5" s="146"/>
      <c r="R5" s="145" t="s">
        <v>77</v>
      </c>
      <c r="S5" s="146"/>
    </row>
    <row r="6" spans="1:19" ht="22.2" customHeight="1">
      <c r="A6" s="150"/>
      <c r="B6" s="127" t="s">
        <v>9</v>
      </c>
      <c r="C6" s="127" t="s">
        <v>29</v>
      </c>
      <c r="D6" s="127" t="s">
        <v>9</v>
      </c>
      <c r="E6" s="127" t="s">
        <v>29</v>
      </c>
      <c r="F6" s="128" t="s">
        <v>9</v>
      </c>
      <c r="G6" s="128" t="s">
        <v>29</v>
      </c>
      <c r="H6" s="128" t="s">
        <v>9</v>
      </c>
      <c r="I6" s="128" t="s">
        <v>29</v>
      </c>
      <c r="J6" s="124" t="s">
        <v>9</v>
      </c>
      <c r="K6" s="129" t="s">
        <v>29</v>
      </c>
      <c r="L6" s="129" t="s">
        <v>9</v>
      </c>
      <c r="M6" s="129" t="s">
        <v>29</v>
      </c>
      <c r="N6" s="128" t="s">
        <v>9</v>
      </c>
      <c r="O6" s="128" t="s">
        <v>29</v>
      </c>
      <c r="P6" s="124" t="s">
        <v>9</v>
      </c>
      <c r="Q6" s="129" t="s">
        <v>29</v>
      </c>
      <c r="R6" s="129" t="s">
        <v>9</v>
      </c>
      <c r="S6" s="129" t="s">
        <v>29</v>
      </c>
    </row>
    <row r="7" spans="1:19">
      <c r="A7" s="19" t="s">
        <v>38</v>
      </c>
      <c r="B7" s="20">
        <v>294</v>
      </c>
      <c r="C7" s="21">
        <v>109.966666666667</v>
      </c>
      <c r="D7" s="20">
        <v>35</v>
      </c>
      <c r="E7" s="21">
        <v>14.7</v>
      </c>
      <c r="F7" s="22">
        <f>B7+D7</f>
        <v>329</v>
      </c>
      <c r="G7" s="23">
        <f>C7+E7</f>
        <v>124.666666666667</v>
      </c>
      <c r="H7" s="22">
        <v>341</v>
      </c>
      <c r="I7" s="23">
        <v>111.683333333333</v>
      </c>
      <c r="J7" s="57">
        <f t="shared" ref="J7:K16" si="0">F7-H7</f>
        <v>-12</v>
      </c>
      <c r="K7" s="24">
        <f t="shared" si="0"/>
        <v>12.983333333334002</v>
      </c>
      <c r="L7" s="25">
        <f t="shared" ref="L7:M7" si="1">J7/H7</f>
        <v>-3.519061583577713E-2</v>
      </c>
      <c r="M7" s="25">
        <f t="shared" si="1"/>
        <v>0.11625130577526377</v>
      </c>
      <c r="N7" s="22">
        <v>461</v>
      </c>
      <c r="O7" s="23">
        <v>159.666666666667</v>
      </c>
      <c r="P7" s="57">
        <f>F7-N7</f>
        <v>-132</v>
      </c>
      <c r="Q7" s="24">
        <f>G7-O7</f>
        <v>-35</v>
      </c>
      <c r="R7" s="25">
        <f>P7/N7</f>
        <v>-0.28633405639913234</v>
      </c>
      <c r="S7" s="94">
        <f>Q7/O7</f>
        <v>-0.2192066805845507</v>
      </c>
    </row>
    <row r="8" spans="1:19">
      <c r="A8" s="19" t="s">
        <v>39</v>
      </c>
      <c r="B8" s="20">
        <v>325</v>
      </c>
      <c r="C8" s="21">
        <v>111.166666666666</v>
      </c>
      <c r="D8" s="20">
        <v>151</v>
      </c>
      <c r="E8" s="21">
        <v>65.783333333331996</v>
      </c>
      <c r="F8" s="22">
        <f t="shared" ref="F8:F13" si="2">B8+D8</f>
        <v>476</v>
      </c>
      <c r="G8" s="23">
        <f t="shared" ref="G8:G13" si="3">C8+E8</f>
        <v>176.949999999998</v>
      </c>
      <c r="H8" s="22">
        <v>485</v>
      </c>
      <c r="I8" s="23">
        <v>186.85000000000002</v>
      </c>
      <c r="J8" s="58">
        <f>F8-H8</f>
        <v>-9</v>
      </c>
      <c r="K8" s="26">
        <f>G8-I8</f>
        <v>-9.9000000000020236</v>
      </c>
      <c r="L8" s="27">
        <f>J8/H8</f>
        <v>-1.8556701030927835E-2</v>
      </c>
      <c r="M8" s="27">
        <f>K8/I8</f>
        <v>-5.2983676746063808E-2</v>
      </c>
      <c r="N8" s="22">
        <v>520</v>
      </c>
      <c r="O8" s="23">
        <v>192.96666666666701</v>
      </c>
      <c r="P8" s="57">
        <f t="shared" ref="P8:P16" si="4">F8-N8</f>
        <v>-44</v>
      </c>
      <c r="Q8" s="24">
        <f t="shared" ref="Q8:Q16" si="5">G8-O8</f>
        <v>-16.016666666669011</v>
      </c>
      <c r="R8" s="25">
        <f t="shared" ref="R8:R16" si="6">P8/N8</f>
        <v>-8.461538461538462E-2</v>
      </c>
      <c r="S8" s="94">
        <f>Q8/O8</f>
        <v>-8.3002245638291491E-2</v>
      </c>
    </row>
    <row r="9" spans="1:19">
      <c r="A9" s="19" t="s">
        <v>40</v>
      </c>
      <c r="B9" s="20">
        <v>414</v>
      </c>
      <c r="C9" s="21">
        <v>86.166666666666003</v>
      </c>
      <c r="D9" s="20">
        <v>0</v>
      </c>
      <c r="E9" s="21">
        <v>6.6666666666000005E-2</v>
      </c>
      <c r="F9" s="22">
        <f t="shared" si="2"/>
        <v>414</v>
      </c>
      <c r="G9" s="23">
        <f t="shared" si="3"/>
        <v>86.233333333331998</v>
      </c>
      <c r="H9" s="22">
        <v>400</v>
      </c>
      <c r="I9" s="23">
        <v>76</v>
      </c>
      <c r="J9" s="58">
        <f t="shared" ref="J9:K10" si="7">F9-H9</f>
        <v>14</v>
      </c>
      <c r="K9" s="26">
        <f t="shared" si="7"/>
        <v>10.233333333331998</v>
      </c>
      <c r="L9" s="27">
        <f>J9/H9</f>
        <v>3.5000000000000003E-2</v>
      </c>
      <c r="M9" s="27">
        <f>K9/I9</f>
        <v>0.13464912280699998</v>
      </c>
      <c r="N9" s="22">
        <v>292</v>
      </c>
      <c r="O9" s="23">
        <v>57</v>
      </c>
      <c r="P9" s="57">
        <f t="shared" si="4"/>
        <v>122</v>
      </c>
      <c r="Q9" s="24">
        <f t="shared" si="5"/>
        <v>29.233333333331998</v>
      </c>
      <c r="R9" s="25">
        <v>0</v>
      </c>
      <c r="S9" s="94">
        <f>Q9/O9</f>
        <v>0.51286549707599993</v>
      </c>
    </row>
    <row r="10" spans="1:19">
      <c r="A10" s="19" t="s">
        <v>41</v>
      </c>
      <c r="B10" s="20">
        <v>83</v>
      </c>
      <c r="C10" s="21">
        <v>35.966666666666001</v>
      </c>
      <c r="D10" s="20">
        <v>3</v>
      </c>
      <c r="E10" s="21">
        <v>2.6</v>
      </c>
      <c r="F10" s="22">
        <f t="shared" si="2"/>
        <v>86</v>
      </c>
      <c r="G10" s="23">
        <f t="shared" si="3"/>
        <v>38.566666666666002</v>
      </c>
      <c r="H10" s="22">
        <v>95</v>
      </c>
      <c r="I10" s="23">
        <v>38.199999999999001</v>
      </c>
      <c r="J10" s="58">
        <f t="shared" si="7"/>
        <v>-9</v>
      </c>
      <c r="K10" s="26">
        <f t="shared" si="7"/>
        <v>0.3666666666670011</v>
      </c>
      <c r="L10" s="27">
        <f>J10/H10</f>
        <v>-9.4736842105263161E-2</v>
      </c>
      <c r="M10" s="135">
        <f t="shared" ref="M10" si="8">K10/I10</f>
        <v>9.598603839450541E-3</v>
      </c>
      <c r="N10" s="29">
        <v>85</v>
      </c>
      <c r="O10" s="28">
        <v>39.666666666666003</v>
      </c>
      <c r="P10" s="57">
        <f t="shared" si="4"/>
        <v>1</v>
      </c>
      <c r="Q10" s="24">
        <f t="shared" si="5"/>
        <v>-1.1000000000000014</v>
      </c>
      <c r="R10" s="25">
        <f t="shared" ref="R10" si="9">P10/N10</f>
        <v>1.1764705882352941E-2</v>
      </c>
      <c r="S10" s="25">
        <f t="shared" ref="S10" si="10">Q10/O10</f>
        <v>-2.7731092436975288E-2</v>
      </c>
    </row>
    <row r="11" spans="1:19">
      <c r="A11" s="19" t="s">
        <v>58</v>
      </c>
      <c r="B11" s="20">
        <v>29</v>
      </c>
      <c r="C11" s="21">
        <v>7.6</v>
      </c>
      <c r="D11" s="20">
        <v>2</v>
      </c>
      <c r="E11" s="21">
        <v>0.86666666666600001</v>
      </c>
      <c r="F11" s="22">
        <f t="shared" ref="F11" si="11">B11+D11</f>
        <v>31</v>
      </c>
      <c r="G11" s="23">
        <f t="shared" ref="G11" si="12">C11+E11</f>
        <v>8.4666666666659989</v>
      </c>
      <c r="H11" s="22">
        <v>0</v>
      </c>
      <c r="I11" s="23">
        <v>0</v>
      </c>
      <c r="J11" s="58">
        <f t="shared" ref="J11" si="13">F11-H11</f>
        <v>31</v>
      </c>
      <c r="K11" s="26">
        <f t="shared" ref="K11" si="14">G11-I11</f>
        <v>8.4666666666659989</v>
      </c>
      <c r="L11" s="27">
        <v>0</v>
      </c>
      <c r="M11" s="27">
        <v>0</v>
      </c>
      <c r="N11" s="29">
        <v>0</v>
      </c>
      <c r="O11" s="28">
        <v>0</v>
      </c>
      <c r="P11" s="57">
        <f t="shared" ref="P11" si="15">F11-N11</f>
        <v>31</v>
      </c>
      <c r="Q11" s="24">
        <f t="shared" ref="Q11" si="16">G11-O11</f>
        <v>8.4666666666659989</v>
      </c>
      <c r="R11" s="25">
        <v>0</v>
      </c>
      <c r="S11" s="25">
        <v>0</v>
      </c>
    </row>
    <row r="12" spans="1:19">
      <c r="A12" s="19" t="s">
        <v>42</v>
      </c>
      <c r="B12" s="20">
        <v>116</v>
      </c>
      <c r="C12" s="21">
        <v>37.1</v>
      </c>
      <c r="D12" s="20">
        <v>16</v>
      </c>
      <c r="E12" s="21">
        <v>7.8</v>
      </c>
      <c r="F12" s="22">
        <f t="shared" si="2"/>
        <v>132</v>
      </c>
      <c r="G12" s="23">
        <f t="shared" si="3"/>
        <v>44.9</v>
      </c>
      <c r="H12" s="22">
        <v>128</v>
      </c>
      <c r="I12" s="23">
        <v>36.700000000000003</v>
      </c>
      <c r="J12" s="58">
        <f t="shared" ref="J12:K14" si="17">F12-H12</f>
        <v>4</v>
      </c>
      <c r="K12" s="26">
        <f t="shared" si="17"/>
        <v>8.1999999999999957</v>
      </c>
      <c r="L12" s="27">
        <f>J12/H12</f>
        <v>3.125E-2</v>
      </c>
      <c r="M12" s="27">
        <f>K12/I12</f>
        <v>0.22343324250681185</v>
      </c>
      <c r="N12" s="22">
        <v>148</v>
      </c>
      <c r="O12" s="23">
        <v>48.999999999998998</v>
      </c>
      <c r="P12" s="57">
        <f t="shared" si="4"/>
        <v>-16</v>
      </c>
      <c r="Q12" s="24">
        <f t="shared" si="5"/>
        <v>-4.0999999999989996</v>
      </c>
      <c r="R12" s="25">
        <f t="shared" si="6"/>
        <v>-0.10810810810810811</v>
      </c>
      <c r="S12" s="25">
        <f t="shared" ref="S12:S16" si="18">Q12/O12</f>
        <v>-8.3673469387736399E-2</v>
      </c>
    </row>
    <row r="13" spans="1:19">
      <c r="A13" s="19" t="s">
        <v>43</v>
      </c>
      <c r="B13" s="20">
        <v>194</v>
      </c>
      <c r="C13" s="21">
        <v>51.166666666666003</v>
      </c>
      <c r="D13" s="20">
        <v>0</v>
      </c>
      <c r="E13" s="21">
        <v>0</v>
      </c>
      <c r="F13" s="22">
        <f t="shared" si="2"/>
        <v>194</v>
      </c>
      <c r="G13" s="23">
        <f t="shared" si="3"/>
        <v>51.166666666666003</v>
      </c>
      <c r="H13" s="22">
        <v>102</v>
      </c>
      <c r="I13" s="23">
        <v>28.466666666666001</v>
      </c>
      <c r="J13" s="58">
        <f t="shared" si="17"/>
        <v>92</v>
      </c>
      <c r="K13" s="26">
        <f t="shared" si="17"/>
        <v>22.700000000000003</v>
      </c>
      <c r="L13" s="27">
        <f>J13/H13</f>
        <v>0.90196078431372551</v>
      </c>
      <c r="M13" s="27">
        <f>K13/I13</f>
        <v>0.79742388758784077</v>
      </c>
      <c r="N13" s="22">
        <v>37</v>
      </c>
      <c r="O13" s="23">
        <v>9.8000000000000007</v>
      </c>
      <c r="P13" s="57">
        <f t="shared" si="4"/>
        <v>157</v>
      </c>
      <c r="Q13" s="24">
        <f t="shared" si="5"/>
        <v>41.366666666666006</v>
      </c>
      <c r="R13" s="25">
        <f t="shared" si="6"/>
        <v>4.243243243243243</v>
      </c>
      <c r="S13" s="25">
        <f t="shared" si="18"/>
        <v>4.2210884353740816</v>
      </c>
    </row>
    <row r="14" spans="1:19">
      <c r="A14" s="19" t="s">
        <v>82</v>
      </c>
      <c r="B14" s="115">
        <v>4</v>
      </c>
      <c r="C14" s="116">
        <v>1.9</v>
      </c>
      <c r="D14" s="115">
        <v>0</v>
      </c>
      <c r="E14" s="116">
        <v>0</v>
      </c>
      <c r="F14" s="22">
        <f>B14+D14</f>
        <v>4</v>
      </c>
      <c r="G14" s="23">
        <f>C14+E14</f>
        <v>1.9</v>
      </c>
      <c r="H14" s="22">
        <v>0</v>
      </c>
      <c r="I14" s="23">
        <v>0</v>
      </c>
      <c r="J14" s="58">
        <f t="shared" si="17"/>
        <v>4</v>
      </c>
      <c r="K14" s="26">
        <f t="shared" si="17"/>
        <v>1.9</v>
      </c>
      <c r="L14" s="27">
        <v>0</v>
      </c>
      <c r="M14" s="27">
        <v>0</v>
      </c>
      <c r="N14" s="22">
        <v>0</v>
      </c>
      <c r="O14" s="23">
        <v>0</v>
      </c>
      <c r="P14" s="57">
        <f t="shared" ref="P14" si="19">F14-N14</f>
        <v>4</v>
      </c>
      <c r="Q14" s="24">
        <f t="shared" ref="Q14" si="20">G14-O14</f>
        <v>1.9</v>
      </c>
      <c r="R14" s="25">
        <v>0</v>
      </c>
      <c r="S14" s="25">
        <v>0</v>
      </c>
    </row>
    <row r="15" spans="1:19">
      <c r="A15" s="19" t="s">
        <v>89</v>
      </c>
      <c r="B15" s="115">
        <v>0</v>
      </c>
      <c r="C15" s="116">
        <v>0.3</v>
      </c>
      <c r="D15" s="115">
        <v>0</v>
      </c>
      <c r="E15" s="116">
        <v>0</v>
      </c>
      <c r="F15" s="22">
        <f>B15+D15</f>
        <v>0</v>
      </c>
      <c r="G15" s="23">
        <f>C15+E15</f>
        <v>0.3</v>
      </c>
      <c r="H15" s="22">
        <v>0</v>
      </c>
      <c r="I15" s="23">
        <v>0</v>
      </c>
      <c r="J15" s="58">
        <f t="shared" ref="J15" si="21">F15-H15</f>
        <v>0</v>
      </c>
      <c r="K15" s="26">
        <f t="shared" ref="K15" si="22">G15-I15</f>
        <v>0.3</v>
      </c>
      <c r="L15" s="27">
        <v>0</v>
      </c>
      <c r="M15" s="27">
        <v>0</v>
      </c>
      <c r="N15" s="22">
        <v>0</v>
      </c>
      <c r="O15" s="23">
        <v>0</v>
      </c>
      <c r="P15" s="57">
        <f t="shared" ref="P15" si="23">F15-N15</f>
        <v>0</v>
      </c>
      <c r="Q15" s="24">
        <f t="shared" ref="Q15" si="24">G15-O15</f>
        <v>0.3</v>
      </c>
      <c r="R15" s="25">
        <v>0</v>
      </c>
      <c r="S15" s="25">
        <v>0</v>
      </c>
    </row>
    <row r="16" spans="1:19">
      <c r="A16" s="30" t="s">
        <v>53</v>
      </c>
      <c r="B16" s="31">
        <f t="shared" ref="B16:E16" si="25">SUM(B7:B14)</f>
        <v>1459</v>
      </c>
      <c r="C16" s="32">
        <f>SUM(C7:C15)</f>
        <v>441.33333333333104</v>
      </c>
      <c r="D16" s="31">
        <f t="shared" si="25"/>
        <v>207</v>
      </c>
      <c r="E16" s="32">
        <f t="shared" si="25"/>
        <v>91.816666666663991</v>
      </c>
      <c r="F16" s="33">
        <f>SUM(F7:F15)</f>
        <v>1666</v>
      </c>
      <c r="G16" s="34">
        <f>SUM(G7:G15)</f>
        <v>533.14999999999486</v>
      </c>
      <c r="H16" s="33">
        <f>SUM(H7:H15)</f>
        <v>1551</v>
      </c>
      <c r="I16" s="34">
        <f>SUM(I7:I15)</f>
        <v>477.89999999999804</v>
      </c>
      <c r="J16" s="35">
        <f t="shared" si="0"/>
        <v>115</v>
      </c>
      <c r="K16" s="36">
        <f t="shared" si="0"/>
        <v>55.249999999996817</v>
      </c>
      <c r="L16" s="37">
        <f t="shared" ref="L16:M16" si="26">J16/H16</f>
        <v>7.4145712443584783E-2</v>
      </c>
      <c r="M16" s="37">
        <f t="shared" si="26"/>
        <v>0.11560996024272242</v>
      </c>
      <c r="N16" s="33">
        <f>SUM(N7:N15)</f>
        <v>1543</v>
      </c>
      <c r="O16" s="34">
        <f>SUM(O7:O15)</f>
        <v>508.099999999999</v>
      </c>
      <c r="P16" s="90">
        <f t="shared" si="4"/>
        <v>123</v>
      </c>
      <c r="Q16" s="91">
        <f t="shared" si="5"/>
        <v>25.049999999995862</v>
      </c>
      <c r="R16" s="92">
        <f t="shared" si="6"/>
        <v>7.9714841218405705E-2</v>
      </c>
      <c r="S16" s="92">
        <f t="shared" si="18"/>
        <v>4.9301318638055328E-2</v>
      </c>
    </row>
    <row r="17" spans="1:19" ht="11.4" customHeight="1">
      <c r="A17" s="54">
        <v>45047</v>
      </c>
      <c r="B17" s="38"/>
      <c r="C17" s="39"/>
      <c r="F17" s="112"/>
      <c r="G17" s="56"/>
      <c r="I17" s="55"/>
    </row>
    <row r="18" spans="1:19" ht="7.8" customHeight="1">
      <c r="C18" s="40"/>
      <c r="F18" s="70"/>
      <c r="I18" s="40"/>
      <c r="N18" s="125"/>
    </row>
    <row r="19" spans="1:19" ht="11.4" customHeight="1">
      <c r="E19" s="40"/>
      <c r="F19" s="41" t="s">
        <v>54</v>
      </c>
      <c r="G19" s="18"/>
    </row>
    <row r="20" spans="1:19" ht="33" customHeight="1">
      <c r="E20" s="18"/>
      <c r="F20" s="152" t="s">
        <v>94</v>
      </c>
      <c r="G20" s="153"/>
      <c r="H20" s="152" t="s">
        <v>60</v>
      </c>
      <c r="I20" s="153"/>
      <c r="J20" s="145" t="s">
        <v>78</v>
      </c>
      <c r="K20" s="146"/>
      <c r="L20" s="145" t="s">
        <v>79</v>
      </c>
      <c r="M20" s="146"/>
      <c r="N20" s="147" t="s">
        <v>59</v>
      </c>
      <c r="O20" s="147"/>
      <c r="P20" s="145" t="s">
        <v>76</v>
      </c>
      <c r="Q20" s="146"/>
      <c r="R20" s="145" t="s">
        <v>77</v>
      </c>
      <c r="S20" s="146"/>
    </row>
    <row r="21" spans="1:19" ht="22.2" customHeight="1">
      <c r="F21" s="130" t="s">
        <v>9</v>
      </c>
      <c r="G21" s="130" t="s">
        <v>29</v>
      </c>
      <c r="H21" s="131" t="s">
        <v>9</v>
      </c>
      <c r="I21" s="131" t="s">
        <v>29</v>
      </c>
      <c r="J21" s="132" t="s">
        <v>9</v>
      </c>
      <c r="K21" s="132" t="s">
        <v>29</v>
      </c>
      <c r="L21" s="132" t="s">
        <v>9</v>
      </c>
      <c r="M21" s="132" t="s">
        <v>29</v>
      </c>
      <c r="N21" s="131" t="s">
        <v>9</v>
      </c>
      <c r="O21" s="131" t="s">
        <v>29</v>
      </c>
      <c r="P21" s="124" t="s">
        <v>9</v>
      </c>
      <c r="Q21" s="129" t="s">
        <v>29</v>
      </c>
      <c r="R21" s="129" t="s">
        <v>9</v>
      </c>
      <c r="S21" s="129" t="s">
        <v>29</v>
      </c>
    </row>
    <row r="22" spans="1:19">
      <c r="C22" s="95" t="s">
        <v>38</v>
      </c>
      <c r="D22" s="95"/>
      <c r="E22" s="96"/>
      <c r="F22" s="42">
        <v>329</v>
      </c>
      <c r="G22" s="43">
        <v>124.666666666667</v>
      </c>
      <c r="H22" s="44">
        <v>340</v>
      </c>
      <c r="I22" s="43">
        <v>111.383333333333</v>
      </c>
      <c r="J22" s="59">
        <f t="shared" ref="J22:K31" si="27">F22-H22</f>
        <v>-11</v>
      </c>
      <c r="K22" s="45">
        <f t="shared" si="27"/>
        <v>13.283333333333999</v>
      </c>
      <c r="L22" s="46">
        <f t="shared" ref="L22:M31" si="28">J22/H22</f>
        <v>-3.2352941176470591E-2</v>
      </c>
      <c r="M22" s="46">
        <f t="shared" si="28"/>
        <v>0.11925781834506095</v>
      </c>
      <c r="N22" s="44">
        <v>458</v>
      </c>
      <c r="O22" s="43">
        <v>159.46666666666601</v>
      </c>
      <c r="P22" s="57">
        <f>F22-N22</f>
        <v>-129</v>
      </c>
      <c r="Q22" s="24">
        <f>G22-O22</f>
        <v>-34.799999999999017</v>
      </c>
      <c r="R22" s="25">
        <f>P22/N22</f>
        <v>-0.2816593886462882</v>
      </c>
      <c r="S22" s="25">
        <f>Q22/O22</f>
        <v>-0.2182274247491586</v>
      </c>
    </row>
    <row r="23" spans="1:19">
      <c r="C23" s="95" t="s">
        <v>39</v>
      </c>
      <c r="D23" s="95"/>
      <c r="E23" s="96"/>
      <c r="F23" s="42">
        <v>476</v>
      </c>
      <c r="G23" s="43">
        <v>176.949999999998</v>
      </c>
      <c r="H23" s="44">
        <v>485</v>
      </c>
      <c r="I23" s="43">
        <v>187.083333333333</v>
      </c>
      <c r="J23" s="59">
        <f>F23-H23</f>
        <v>-9</v>
      </c>
      <c r="K23" s="45">
        <f>G23-I23</f>
        <v>-10.133333333335003</v>
      </c>
      <c r="L23" s="46">
        <f>J23/H23</f>
        <v>-1.8556701030927835E-2</v>
      </c>
      <c r="M23" s="46">
        <f>K23/I23</f>
        <v>-5.4164810690432184E-2</v>
      </c>
      <c r="N23" s="44">
        <v>531</v>
      </c>
      <c r="O23" s="43">
        <v>194.46666666666601</v>
      </c>
      <c r="P23" s="57">
        <f t="shared" ref="P23:P31" si="29">F23-N23</f>
        <v>-55</v>
      </c>
      <c r="Q23" s="24">
        <f t="shared" ref="Q23:Q31" si="30">G23-O23</f>
        <v>-17.516666666668016</v>
      </c>
      <c r="R23" s="25">
        <f t="shared" ref="R23:R28" si="31">P23/N23</f>
        <v>-0.10357815442561205</v>
      </c>
      <c r="S23" s="25">
        <f t="shared" ref="S23:S28" si="32">Q23/O23</f>
        <v>-9.0075419952012722E-2</v>
      </c>
    </row>
    <row r="24" spans="1:19">
      <c r="C24" s="95" t="s">
        <v>40</v>
      </c>
      <c r="D24" s="95"/>
      <c r="E24" s="96"/>
      <c r="F24" s="42">
        <v>414</v>
      </c>
      <c r="G24" s="43">
        <v>86.233333333331998</v>
      </c>
      <c r="H24" s="44">
        <v>400</v>
      </c>
      <c r="I24" s="43">
        <v>76.233333333332993</v>
      </c>
      <c r="J24" s="59">
        <f t="shared" ref="J24:K25" si="33">F24-H24</f>
        <v>14</v>
      </c>
      <c r="K24" s="45">
        <f t="shared" si="33"/>
        <v>9.9999999999990052</v>
      </c>
      <c r="L24" s="46">
        <f t="shared" ref="L24:M25" si="34">J24/H24</f>
        <v>3.5000000000000003E-2</v>
      </c>
      <c r="M24" s="46">
        <f t="shared" si="34"/>
        <v>0.1311762133799613</v>
      </c>
      <c r="N24" s="44">
        <v>292</v>
      </c>
      <c r="O24" s="43">
        <v>57.033333333332003</v>
      </c>
      <c r="P24" s="57">
        <f t="shared" si="29"/>
        <v>122</v>
      </c>
      <c r="Q24" s="24">
        <f t="shared" si="30"/>
        <v>29.199999999999996</v>
      </c>
      <c r="R24" s="25">
        <f t="shared" si="31"/>
        <v>0.4178082191780822</v>
      </c>
      <c r="S24" s="25">
        <f t="shared" si="32"/>
        <v>0.51198129748686172</v>
      </c>
    </row>
    <row r="25" spans="1:19">
      <c r="C25" s="95" t="s">
        <v>41</v>
      </c>
      <c r="D25" s="95"/>
      <c r="E25" s="96"/>
      <c r="F25" s="42">
        <v>86</v>
      </c>
      <c r="G25" s="43">
        <v>38.566666666666002</v>
      </c>
      <c r="H25" s="44">
        <v>95</v>
      </c>
      <c r="I25" s="43">
        <v>38.199999999999001</v>
      </c>
      <c r="J25" s="59">
        <f t="shared" si="33"/>
        <v>-9</v>
      </c>
      <c r="K25" s="45">
        <f t="shared" si="33"/>
        <v>0.3666666666670011</v>
      </c>
      <c r="L25" s="46">
        <f t="shared" si="34"/>
        <v>-9.4736842105263161E-2</v>
      </c>
      <c r="M25" s="133">
        <f t="shared" si="34"/>
        <v>9.598603839450541E-3</v>
      </c>
      <c r="N25" s="44">
        <v>85</v>
      </c>
      <c r="O25" s="43">
        <v>39.666666666665996</v>
      </c>
      <c r="P25" s="57">
        <f t="shared" si="29"/>
        <v>1</v>
      </c>
      <c r="Q25" s="24">
        <f t="shared" si="30"/>
        <v>-1.0999999999999943</v>
      </c>
      <c r="R25" s="25">
        <f t="shared" si="31"/>
        <v>1.1764705882352941E-2</v>
      </c>
      <c r="S25" s="25">
        <f t="shared" si="32"/>
        <v>-2.7731092436975115E-2</v>
      </c>
    </row>
    <row r="26" spans="1:19">
      <c r="C26" s="95" t="s">
        <v>58</v>
      </c>
      <c r="D26" s="95"/>
      <c r="E26" s="96"/>
      <c r="F26" s="42">
        <v>31</v>
      </c>
      <c r="G26" s="43">
        <v>8.4666666666659989</v>
      </c>
      <c r="H26" s="44">
        <v>0</v>
      </c>
      <c r="I26" s="43">
        <v>0</v>
      </c>
      <c r="J26" s="59">
        <f t="shared" ref="J26" si="35">F26-H26</f>
        <v>31</v>
      </c>
      <c r="K26" s="45">
        <f t="shared" ref="K26" si="36">G26-I26</f>
        <v>8.4666666666659989</v>
      </c>
      <c r="L26" s="46">
        <v>0</v>
      </c>
      <c r="M26" s="46">
        <v>0</v>
      </c>
      <c r="N26" s="44">
        <v>0</v>
      </c>
      <c r="O26" s="43">
        <v>0</v>
      </c>
      <c r="P26" s="57">
        <f t="shared" ref="P26" si="37">F26-N26</f>
        <v>31</v>
      </c>
      <c r="Q26" s="24">
        <f t="shared" ref="Q26" si="38">G26-O26</f>
        <v>8.4666666666659989</v>
      </c>
      <c r="R26" s="25">
        <v>0</v>
      </c>
      <c r="S26" s="25">
        <v>0</v>
      </c>
    </row>
    <row r="27" spans="1:19">
      <c r="A27" s="47" t="s">
        <v>30</v>
      </c>
      <c r="C27" s="95" t="s">
        <v>42</v>
      </c>
      <c r="D27" s="95"/>
      <c r="E27" s="96"/>
      <c r="F27" s="42">
        <v>132</v>
      </c>
      <c r="G27" s="43">
        <v>44.9</v>
      </c>
      <c r="H27" s="44">
        <v>128</v>
      </c>
      <c r="I27" s="43">
        <v>36.5</v>
      </c>
      <c r="J27" s="59">
        <f t="shared" si="27"/>
        <v>4</v>
      </c>
      <c r="K27" s="45">
        <f t="shared" si="27"/>
        <v>8.3999999999999986</v>
      </c>
      <c r="L27" s="46">
        <f t="shared" si="28"/>
        <v>3.125E-2</v>
      </c>
      <c r="M27" s="46">
        <f t="shared" si="28"/>
        <v>0.23013698630136983</v>
      </c>
      <c r="N27" s="44">
        <v>148</v>
      </c>
      <c r="O27" s="43">
        <v>48.999999999998998</v>
      </c>
      <c r="P27" s="57">
        <f t="shared" si="29"/>
        <v>-16</v>
      </c>
      <c r="Q27" s="24">
        <f t="shared" si="30"/>
        <v>-4.0999999999989996</v>
      </c>
      <c r="R27" s="25">
        <f t="shared" si="31"/>
        <v>-0.10810810810810811</v>
      </c>
      <c r="S27" s="25">
        <f t="shared" si="32"/>
        <v>-8.3673469387736399E-2</v>
      </c>
    </row>
    <row r="28" spans="1:19">
      <c r="A28" s="47" t="s">
        <v>31</v>
      </c>
      <c r="C28" s="95" t="s">
        <v>43</v>
      </c>
      <c r="D28" s="95"/>
      <c r="E28" s="96"/>
      <c r="F28" s="42">
        <v>194</v>
      </c>
      <c r="G28" s="43">
        <v>51.166666666666003</v>
      </c>
      <c r="H28" s="44">
        <v>102</v>
      </c>
      <c r="I28" s="43">
        <v>28.466666666666001</v>
      </c>
      <c r="J28" s="59">
        <f t="shared" si="27"/>
        <v>92</v>
      </c>
      <c r="K28" s="45">
        <f t="shared" si="27"/>
        <v>22.700000000000003</v>
      </c>
      <c r="L28" s="46">
        <f t="shared" si="28"/>
        <v>0.90196078431372551</v>
      </c>
      <c r="M28" s="46">
        <f t="shared" si="28"/>
        <v>0.79742388758784077</v>
      </c>
      <c r="N28" s="44">
        <v>37</v>
      </c>
      <c r="O28" s="43">
        <v>9.8000000000000007</v>
      </c>
      <c r="P28" s="57">
        <f t="shared" si="29"/>
        <v>157</v>
      </c>
      <c r="Q28" s="24">
        <f t="shared" si="30"/>
        <v>41.366666666666006</v>
      </c>
      <c r="R28" s="25">
        <f t="shared" si="31"/>
        <v>4.243243243243243</v>
      </c>
      <c r="S28" s="25">
        <f t="shared" si="32"/>
        <v>4.2210884353740816</v>
      </c>
    </row>
    <row r="29" spans="1:19">
      <c r="A29" s="47"/>
      <c r="C29" s="123" t="s">
        <v>82</v>
      </c>
      <c r="D29" s="96"/>
      <c r="E29" s="96"/>
      <c r="F29" s="42">
        <v>4</v>
      </c>
      <c r="G29" s="43">
        <v>1.9</v>
      </c>
      <c r="H29" s="44">
        <v>0</v>
      </c>
      <c r="I29" s="43">
        <v>0</v>
      </c>
      <c r="J29" s="59">
        <f t="shared" ref="J29" si="39">F29-H29</f>
        <v>4</v>
      </c>
      <c r="K29" s="45">
        <f t="shared" ref="K29" si="40">G29-I29</f>
        <v>1.9</v>
      </c>
      <c r="L29" s="46">
        <v>0</v>
      </c>
      <c r="M29" s="46">
        <v>0</v>
      </c>
      <c r="N29" s="44">
        <v>0</v>
      </c>
      <c r="O29" s="43">
        <v>0</v>
      </c>
      <c r="P29" s="57">
        <f t="shared" ref="P29" si="41">F29-N29</f>
        <v>4</v>
      </c>
      <c r="Q29" s="24">
        <f t="shared" ref="Q29" si="42">G29-O29</f>
        <v>1.9</v>
      </c>
      <c r="R29" s="25">
        <v>0</v>
      </c>
      <c r="S29" s="25">
        <v>0</v>
      </c>
    </row>
    <row r="30" spans="1:19">
      <c r="A30" s="47"/>
      <c r="C30" s="134" t="s">
        <v>89</v>
      </c>
      <c r="D30" s="96"/>
      <c r="E30" s="96"/>
      <c r="F30" s="42">
        <v>0</v>
      </c>
      <c r="G30" s="43">
        <v>0.3</v>
      </c>
      <c r="H30" s="44">
        <v>0</v>
      </c>
      <c r="I30" s="43">
        <v>0</v>
      </c>
      <c r="J30" s="59">
        <f t="shared" ref="J30" si="43">F30-H30</f>
        <v>0</v>
      </c>
      <c r="K30" s="45">
        <f t="shared" ref="K30" si="44">G30-I30</f>
        <v>0.3</v>
      </c>
      <c r="L30" s="46">
        <v>0</v>
      </c>
      <c r="M30" s="46">
        <v>0</v>
      </c>
      <c r="N30" s="44">
        <v>0</v>
      </c>
      <c r="O30" s="43">
        <v>0</v>
      </c>
      <c r="P30" s="57">
        <f t="shared" ref="P30" si="45">F30-N30</f>
        <v>0</v>
      </c>
      <c r="Q30" s="24">
        <f t="shared" ref="Q30" si="46">G30-O30</f>
        <v>0.3</v>
      </c>
      <c r="R30" s="25">
        <v>0</v>
      </c>
      <c r="S30" s="25">
        <v>0</v>
      </c>
    </row>
    <row r="31" spans="1:19">
      <c r="A31" s="47" t="s">
        <v>33</v>
      </c>
      <c r="C31" s="136" t="s">
        <v>53</v>
      </c>
      <c r="D31" s="96"/>
      <c r="E31" s="96"/>
      <c r="F31" s="97">
        <f>SUM(F22:F30)</f>
        <v>1666</v>
      </c>
      <c r="G31" s="98">
        <f>SUM(G22:G30)</f>
        <v>533.14999999999486</v>
      </c>
      <c r="H31" s="97">
        <f>SUM(H22:H30)</f>
        <v>1550</v>
      </c>
      <c r="I31" s="98">
        <f>SUM(I22:I30)</f>
        <v>477.86666666666406</v>
      </c>
      <c r="J31" s="48">
        <f t="shared" si="27"/>
        <v>116</v>
      </c>
      <c r="K31" s="49">
        <f t="shared" si="27"/>
        <v>55.283333333330802</v>
      </c>
      <c r="L31" s="50">
        <f t="shared" si="28"/>
        <v>7.483870967741936E-2</v>
      </c>
      <c r="M31" s="50">
        <f t="shared" si="28"/>
        <v>0.11568777901785247</v>
      </c>
      <c r="N31" s="97">
        <f>SUM(N22:N30)</f>
        <v>1551</v>
      </c>
      <c r="O31" s="98">
        <f>SUM(O22:O30)</f>
        <v>509.43333333332902</v>
      </c>
      <c r="P31" s="90">
        <f t="shared" si="29"/>
        <v>115</v>
      </c>
      <c r="Q31" s="91">
        <f t="shared" si="30"/>
        <v>23.716666666665844</v>
      </c>
      <c r="R31" s="92">
        <f t="shared" ref="R31" si="47">P31/N31</f>
        <v>7.4145712443584783E-2</v>
      </c>
      <c r="S31" s="92">
        <f t="shared" ref="S31" si="48">Q31/O31</f>
        <v>4.6554995746907107E-2</v>
      </c>
    </row>
  </sheetData>
  <mergeCells count="18">
    <mergeCell ref="H20:I20"/>
    <mergeCell ref="L20:M20"/>
    <mergeCell ref="F5:G5"/>
    <mergeCell ref="H5:I5"/>
    <mergeCell ref="J5:K5"/>
    <mergeCell ref="F20:G20"/>
    <mergeCell ref="J20:K20"/>
    <mergeCell ref="A3:A4"/>
    <mergeCell ref="A5:A6"/>
    <mergeCell ref="B5:C5"/>
    <mergeCell ref="D5:E5"/>
    <mergeCell ref="L5:M5"/>
    <mergeCell ref="N5:O5"/>
    <mergeCell ref="P5:Q5"/>
    <mergeCell ref="R5:S5"/>
    <mergeCell ref="N20:O20"/>
    <mergeCell ref="P20:Q20"/>
    <mergeCell ref="R20:S20"/>
  </mergeCells>
  <pageMargins left="0.37" right="0.11" top="0.23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zoomScaleNormal="100" workbookViewId="0">
      <selection activeCell="A3" sqref="A3"/>
    </sheetView>
  </sheetViews>
  <sheetFormatPr defaultColWidth="8.77734375" defaultRowHeight="13.2"/>
  <cols>
    <col min="1" max="1" width="12.5546875" customWidth="1"/>
    <col min="2" max="2" width="8.33203125" customWidth="1"/>
    <col min="3" max="3" width="7.88671875" customWidth="1"/>
    <col min="4" max="4" width="8.109375" customWidth="1"/>
    <col min="5" max="5" width="8.44140625" customWidth="1"/>
    <col min="6" max="6" width="9" customWidth="1"/>
    <col min="7" max="7" width="7.21875" customWidth="1"/>
  </cols>
  <sheetData>
    <row r="1" spans="1:7" ht="17.399999999999999">
      <c r="A1" s="71" t="s">
        <v>57</v>
      </c>
    </row>
    <row r="2" spans="1:7" ht="18" customHeight="1">
      <c r="A2" s="99">
        <v>45047</v>
      </c>
      <c r="C2" s="93"/>
      <c r="D2" s="93"/>
      <c r="F2" s="71"/>
      <c r="G2" s="71"/>
    </row>
    <row r="4" spans="1:7">
      <c r="B4" s="69"/>
    </row>
    <row r="5" spans="1:7">
      <c r="B5" s="68"/>
    </row>
    <row r="7" spans="1:7" ht="18" thickBot="1">
      <c r="A7" s="83" t="s">
        <v>44</v>
      </c>
      <c r="C7" s="83"/>
      <c r="D7" s="83"/>
      <c r="E7" s="83"/>
      <c r="F7" s="83"/>
      <c r="G7" s="83"/>
    </row>
    <row r="8" spans="1:7" ht="30" customHeight="1" thickBot="1">
      <c r="B8" s="161" t="s">
        <v>74</v>
      </c>
      <c r="C8" s="162"/>
      <c r="D8" s="156" t="s">
        <v>55</v>
      </c>
      <c r="E8" s="157"/>
      <c r="F8" s="154" t="s">
        <v>34</v>
      </c>
      <c r="G8" s="155"/>
    </row>
    <row r="9" spans="1:7" ht="21.6" customHeight="1" thickBot="1">
      <c r="B9" s="72" t="s">
        <v>9</v>
      </c>
      <c r="C9" s="73" t="s">
        <v>10</v>
      </c>
      <c r="D9" s="100" t="s">
        <v>9</v>
      </c>
      <c r="E9" s="101" t="s">
        <v>10</v>
      </c>
      <c r="F9" s="74" t="s">
        <v>9</v>
      </c>
      <c r="G9" s="75" t="s">
        <v>10</v>
      </c>
    </row>
    <row r="10" spans="1:7" ht="18.600000000000001" customHeight="1" thickBot="1">
      <c r="A10" s="76" t="s">
        <v>17</v>
      </c>
      <c r="B10" s="86">
        <v>359</v>
      </c>
      <c r="C10" s="103">
        <v>32.766666666666666</v>
      </c>
      <c r="D10" s="86">
        <v>374</v>
      </c>
      <c r="E10" s="87">
        <v>35.299999999999997</v>
      </c>
      <c r="F10" s="77">
        <v>97</v>
      </c>
      <c r="G10" s="78">
        <v>8.8000000000000025</v>
      </c>
    </row>
    <row r="11" spans="1:7" ht="17.55" customHeight="1" thickBot="1">
      <c r="A11" s="76" t="s">
        <v>19</v>
      </c>
      <c r="B11" s="86">
        <v>607</v>
      </c>
      <c r="C11" s="87">
        <v>68.599999999999994</v>
      </c>
      <c r="D11" s="86">
        <v>619</v>
      </c>
      <c r="E11" s="78">
        <v>67.11666666666666</v>
      </c>
      <c r="F11" s="77">
        <v>297</v>
      </c>
      <c r="G11" s="78">
        <v>34.266666666666858</v>
      </c>
    </row>
    <row r="12" spans="1:7" ht="12.75" customHeight="1">
      <c r="A12" s="79"/>
      <c r="B12" s="80"/>
      <c r="C12" s="81"/>
      <c r="D12" s="80"/>
      <c r="E12" s="81"/>
      <c r="F12" s="80"/>
      <c r="G12" s="81"/>
    </row>
    <row r="13" spans="1:7" ht="12.75" customHeight="1">
      <c r="B13" s="88"/>
      <c r="C13" s="89"/>
      <c r="D13" s="126"/>
      <c r="E13" s="81"/>
      <c r="F13" s="104"/>
      <c r="G13" s="81"/>
    </row>
    <row r="14" spans="1:7" ht="12.75" customHeight="1">
      <c r="A14" s="79"/>
      <c r="B14" s="80"/>
      <c r="C14" s="89"/>
      <c r="D14" s="89"/>
      <c r="E14" s="81"/>
      <c r="F14" s="80"/>
      <c r="G14" s="81"/>
    </row>
    <row r="15" spans="1:7" ht="18" thickBot="1">
      <c r="A15" s="82" t="s">
        <v>45</v>
      </c>
    </row>
    <row r="16" spans="1:7" ht="25.2" customHeight="1" thickBot="1">
      <c r="A16" s="83"/>
      <c r="D16" s="84" t="s">
        <v>75</v>
      </c>
      <c r="E16" s="102" t="s">
        <v>56</v>
      </c>
      <c r="F16" s="85" t="s">
        <v>35</v>
      </c>
    </row>
    <row r="17" spans="1:6" ht="18" customHeight="1" thickBot="1">
      <c r="A17" s="158" t="s">
        <v>36</v>
      </c>
      <c r="B17" s="159"/>
      <c r="C17" s="160"/>
      <c r="D17" s="86">
        <v>44</v>
      </c>
      <c r="E17" s="86">
        <v>60</v>
      </c>
      <c r="F17" s="77">
        <v>15</v>
      </c>
    </row>
    <row r="18" spans="1:6" ht="15.6" customHeight="1" thickBot="1">
      <c r="A18" s="158" t="s">
        <v>37</v>
      </c>
      <c r="B18" s="159"/>
      <c r="C18" s="160"/>
      <c r="D18" s="86">
        <v>57</v>
      </c>
      <c r="E18" s="86">
        <v>67</v>
      </c>
      <c r="F18" s="77">
        <v>19</v>
      </c>
    </row>
    <row r="21" spans="1:6">
      <c r="A21" s="69"/>
    </row>
  </sheetData>
  <mergeCells count="5">
    <mergeCell ref="F8:G8"/>
    <mergeCell ref="D8:E8"/>
    <mergeCell ref="A17:C17"/>
    <mergeCell ref="A18:C18"/>
    <mergeCell ref="B8:C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ODS Countable</vt:lpstr>
      <vt:lpstr>Traditional</vt:lpstr>
      <vt:lpstr>Hybrid Enrollment</vt:lpstr>
      <vt:lpstr>'ODS Countable'!Print_Area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2023-05-01T15:17:24Z</cp:lastPrinted>
  <dcterms:created xsi:type="dcterms:W3CDTF">2015-12-11T15:22:17Z</dcterms:created>
  <dcterms:modified xsi:type="dcterms:W3CDTF">2023-05-01T16:52:01Z</dcterms:modified>
</cp:coreProperties>
</file>