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09"/>
  <workbookPr defaultThemeVersion="123820"/>
  <mc:AlternateContent xmlns:mc="http://schemas.openxmlformats.org/markup-compatibility/2006">
    <mc:Choice Requires="x15">
      <x15ac:absPath xmlns:x15ac="http://schemas.microsoft.com/office/spreadsheetml/2010/11/ac" url="/Users/s02177288/Desktop/"/>
    </mc:Choice>
  </mc:AlternateContent>
  <xr:revisionPtr revIDLastSave="0" documentId="8_{440CD429-BAE0-0848-8BB6-7877E53A8AB0}" xr6:coauthVersionLast="47" xr6:coauthVersionMax="47" xr10:uidLastSave="{00000000-0000-0000-0000-000000000000}"/>
  <bookViews>
    <workbookView xWindow="0" yWindow="500" windowWidth="20380" windowHeight="12220" activeTab="1" xr2:uid="{00000000-000D-0000-FFFF-FFFF00000000}"/>
  </bookViews>
  <sheets>
    <sheet name="ODS Countable" sheetId="1" r:id="rId1"/>
    <sheet name="Traditional" sheetId="3" r:id="rId2"/>
    <sheet name="Hybrid Enrollment" sheetId="4" r:id="rId3"/>
  </sheets>
  <definedNames>
    <definedName name="_xlnm.Print_Area" localSheetId="0">'ODS Countable'!$A$1:$N$37</definedName>
    <definedName name="_xlnm.Print_Area" localSheetId="1">Traditional!$A$1:$S$31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5" i="3" l="1"/>
  <c r="L28" i="3"/>
  <c r="M28" i="3"/>
  <c r="F11" i="3"/>
  <c r="J11" i="3" s="1"/>
  <c r="G11" i="3"/>
  <c r="K11" i="3" s="1"/>
  <c r="E16" i="3"/>
  <c r="D16" i="3"/>
  <c r="B16" i="3"/>
  <c r="C16" i="3"/>
  <c r="D31" i="1"/>
  <c r="Q30" i="3"/>
  <c r="P30" i="3"/>
  <c r="I31" i="3"/>
  <c r="K30" i="3"/>
  <c r="H31" i="3"/>
  <c r="J30" i="3"/>
  <c r="Q29" i="3"/>
  <c r="P29" i="3"/>
  <c r="K29" i="3"/>
  <c r="J29" i="3"/>
  <c r="Q26" i="3"/>
  <c r="P26" i="3"/>
  <c r="K26" i="3"/>
  <c r="J26" i="3"/>
  <c r="F31" i="3"/>
  <c r="G31" i="3"/>
  <c r="O16" i="3"/>
  <c r="N16" i="3"/>
  <c r="I16" i="3"/>
  <c r="H16" i="3"/>
  <c r="F15" i="3"/>
  <c r="P15" i="3" s="1"/>
  <c r="G15" i="3"/>
  <c r="Q15" i="3" s="1"/>
  <c r="F14" i="3"/>
  <c r="J14" i="3" s="1"/>
  <c r="G14" i="3"/>
  <c r="Q14" i="3" s="1"/>
  <c r="P11" i="3" l="1"/>
  <c r="Q11" i="3"/>
  <c r="K14" i="3"/>
  <c r="P14" i="3"/>
  <c r="J15" i="3"/>
  <c r="K15" i="3"/>
  <c r="L31" i="1" l="1"/>
  <c r="J31" i="1"/>
  <c r="H31" i="1"/>
  <c r="N31" i="1"/>
  <c r="N16" i="1" l="1"/>
  <c r="L16" i="1"/>
  <c r="J16" i="1"/>
  <c r="H16" i="1"/>
  <c r="F16" i="1"/>
  <c r="D16" i="1"/>
  <c r="F31" i="1" l="1"/>
  <c r="G8" i="3" l="1"/>
  <c r="G9" i="3"/>
  <c r="G10" i="3"/>
  <c r="G12" i="3"/>
  <c r="G13" i="3"/>
  <c r="G7" i="3"/>
  <c r="G16" i="3" s="1"/>
  <c r="F8" i="3"/>
  <c r="F9" i="3"/>
  <c r="F10" i="3"/>
  <c r="F12" i="3"/>
  <c r="F13" i="3"/>
  <c r="F7" i="3"/>
  <c r="F16" i="3" l="1"/>
  <c r="Q28" i="3"/>
  <c r="P28" i="3"/>
  <c r="Q27" i="3"/>
  <c r="S27" i="3" s="1"/>
  <c r="P27" i="3"/>
  <c r="R27" i="3" s="1"/>
  <c r="Q25" i="3"/>
  <c r="P25" i="3"/>
  <c r="Q24" i="3"/>
  <c r="S24" i="3" s="1"/>
  <c r="P24" i="3"/>
  <c r="Q23" i="3"/>
  <c r="S23" i="3" s="1"/>
  <c r="P23" i="3"/>
  <c r="R23" i="3" s="1"/>
  <c r="Q22" i="3"/>
  <c r="S22" i="3" s="1"/>
  <c r="P22" i="3"/>
  <c r="R22" i="3" s="1"/>
  <c r="J22" i="3" l="1"/>
  <c r="L22" i="3" s="1"/>
  <c r="K22" i="3"/>
  <c r="J23" i="3"/>
  <c r="L23" i="3" s="1"/>
  <c r="K23" i="3"/>
  <c r="P7" i="3" l="1"/>
  <c r="R7" i="3" s="1"/>
  <c r="P8" i="3"/>
  <c r="R8" i="3" s="1"/>
  <c r="P9" i="3"/>
  <c r="P12" i="3" l="1"/>
  <c r="R12" i="3" s="1"/>
  <c r="P13" i="3"/>
  <c r="P10" i="3"/>
  <c r="Q7" i="3" l="1"/>
  <c r="S7" i="3" s="1"/>
  <c r="Q12" i="3"/>
  <c r="S12" i="3" s="1"/>
  <c r="Q8" i="3"/>
  <c r="S8" i="3" s="1"/>
  <c r="Q13" i="3"/>
  <c r="Q9" i="3"/>
  <c r="S9" i="3" s="1"/>
  <c r="Q10" i="3"/>
  <c r="K28" i="3" l="1"/>
  <c r="J28" i="3"/>
  <c r="J13" i="3" l="1"/>
  <c r="K13" i="3"/>
  <c r="Q31" i="3" l="1"/>
  <c r="S31" i="3" s="1"/>
  <c r="P31" i="3"/>
  <c r="R31" i="3" s="1"/>
  <c r="K25" i="3"/>
  <c r="J25" i="3"/>
  <c r="K24" i="3"/>
  <c r="M24" i="3" s="1"/>
  <c r="J24" i="3"/>
  <c r="M23" i="3"/>
  <c r="K27" i="3"/>
  <c r="M27" i="3" s="1"/>
  <c r="J27" i="3"/>
  <c r="L27" i="3" s="1"/>
  <c r="M22" i="3"/>
  <c r="K10" i="3"/>
  <c r="J10" i="3"/>
  <c r="K9" i="3"/>
  <c r="M9" i="3" s="1"/>
  <c r="J9" i="3"/>
  <c r="J8" i="3"/>
  <c r="L8" i="3" s="1"/>
  <c r="J12" i="3"/>
  <c r="L12" i="3" s="1"/>
  <c r="K7" i="3"/>
  <c r="M7" i="3" s="1"/>
  <c r="J7" i="3"/>
  <c r="L7" i="3" s="1"/>
  <c r="J31" i="3" l="1"/>
  <c r="L31" i="3" s="1"/>
  <c r="K31" i="3"/>
  <c r="M31" i="3" s="1"/>
  <c r="K12" i="3"/>
  <c r="M12" i="3" s="1"/>
  <c r="K8" i="3"/>
  <c r="M8" i="3" s="1"/>
  <c r="Q16" i="3"/>
  <c r="S16" i="3" s="1"/>
  <c r="J16" i="3" l="1"/>
  <c r="L16" i="3" s="1"/>
  <c r="P16" i="3"/>
  <c r="R16" i="3" s="1"/>
  <c r="K16" i="3"/>
  <c r="M16" i="3" s="1"/>
</calcChain>
</file>

<file path=xl/sharedStrings.xml><?xml version="1.0" encoding="utf-8"?>
<sst xmlns="http://schemas.openxmlformats.org/spreadsheetml/2006/main" count="208" uniqueCount="95">
  <si>
    <t>Daily FTE and Head Counts</t>
  </si>
  <si>
    <t>Over-all Totals (Unduplicated)</t>
  </si>
  <si>
    <t>Resident</t>
  </si>
  <si>
    <t>Asset</t>
  </si>
  <si>
    <t>Non-Resident</t>
  </si>
  <si>
    <t>Needs Residency Review</t>
  </si>
  <si>
    <t>Undeclared</t>
  </si>
  <si>
    <t>All Residencies</t>
  </si>
  <si>
    <t>College</t>
  </si>
  <si>
    <t>Head Count</t>
  </si>
  <si>
    <t>FTE</t>
  </si>
  <si>
    <t>Online Totals</t>
  </si>
  <si>
    <t>Campus</t>
  </si>
  <si>
    <t>CCCOnline</t>
  </si>
  <si>
    <t>Totals By Campus</t>
  </si>
  <si>
    <t>Description</t>
  </si>
  <si>
    <t>TAC</t>
  </si>
  <si>
    <t>TCN</t>
  </si>
  <si>
    <t>TMC</t>
  </si>
  <si>
    <t>TZY</t>
  </si>
  <si>
    <t>TZZ</t>
  </si>
  <si>
    <t>TOTAL</t>
  </si>
  <si>
    <t>Term:</t>
  </si>
  <si>
    <t>Institution:</t>
  </si>
  <si>
    <t>FTE by Residency by Campus</t>
  </si>
  <si>
    <t>Year-Over-Year FTE Comparison</t>
  </si>
  <si>
    <t>R - Resident</t>
  </si>
  <si>
    <t>N - Non-Resident</t>
  </si>
  <si>
    <t>FTE (Annl)</t>
  </si>
  <si>
    <t>From COGNOS ODS</t>
  </si>
  <si>
    <t>Prepared by:</t>
  </si>
  <si>
    <t>TPR</t>
  </si>
  <si>
    <t>Annette Lujan</t>
  </si>
  <si>
    <t xml:space="preserve"> </t>
  </si>
  <si>
    <t>TAC Hybrid Sections Offered</t>
  </si>
  <si>
    <t>TMC Hybrid Sections Offered</t>
  </si>
  <si>
    <t>TAC Alamosa Campus</t>
  </si>
  <si>
    <t>TMC Trinidad Campus</t>
  </si>
  <si>
    <t>TZY Alamosa Misc Campus</t>
  </si>
  <si>
    <t>TZZ Trinidad Misc Campus</t>
  </si>
  <si>
    <t>TCN CCCOnline</t>
  </si>
  <si>
    <t>TPR Prison Campus</t>
  </si>
  <si>
    <r>
      <t xml:space="preserve">Comparison of </t>
    </r>
    <r>
      <rPr>
        <b/>
        <sz val="9"/>
        <rFont val="Arial"/>
        <family val="2"/>
      </rPr>
      <t xml:space="preserve">Current </t>
    </r>
    <r>
      <rPr>
        <sz val="9"/>
        <rFont val="Arial"/>
        <family val="2"/>
      </rPr>
      <t>FTE</t>
    </r>
    <r>
      <rPr>
        <b/>
        <sz val="9"/>
        <rFont val="Arial"/>
        <family val="2"/>
      </rPr>
      <t>, Summer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202310</t>
    </r>
    <r>
      <rPr>
        <sz val="9"/>
        <rFont val="Arial"/>
        <family val="2"/>
      </rPr>
      <t xml:space="preserve">, to </t>
    </r>
    <r>
      <rPr>
        <b/>
        <sz val="9"/>
        <rFont val="Arial"/>
        <family val="2"/>
      </rPr>
      <t>Final</t>
    </r>
    <r>
      <rPr>
        <sz val="9"/>
        <rFont val="Arial"/>
        <family val="2"/>
      </rPr>
      <t xml:space="preserve"> FTE  Previous 2 summers</t>
    </r>
  </si>
  <si>
    <t>Hybrid Summer 202210 Final</t>
  </si>
  <si>
    <t>Summer 202210   Final</t>
  </si>
  <si>
    <t>`</t>
  </si>
  <si>
    <t>Head Count and FTE for Hybrid Courses:  3-Year Comparison</t>
  </si>
  <si>
    <t>Count of Hybrid Sections: 3-Year Comparison</t>
  </si>
  <si>
    <t>Hybrid Summer 202310 Final</t>
  </si>
  <si>
    <t>Hybrid Summer 202410</t>
  </si>
  <si>
    <t>Summer 202310   Final</t>
  </si>
  <si>
    <t>Summer 202410</t>
  </si>
  <si>
    <t>202210 Final FTE   14OCT2021</t>
  </si>
  <si>
    <t>First day of class prior Summer 202310 - MAY 31, 2022</t>
  </si>
  <si>
    <t>First day of class current Summer 202410 - May 30, 2023</t>
  </si>
  <si>
    <t>202310 All Residencies 14OCT22</t>
  </si>
  <si>
    <t>TSC Online Campus</t>
  </si>
  <si>
    <t>TON</t>
  </si>
  <si>
    <t>CO Oline @ TSC Teaching</t>
  </si>
  <si>
    <t>TCX</t>
  </si>
  <si>
    <t>CO Oline @ TSC Home</t>
  </si>
  <si>
    <t>TCY</t>
  </si>
  <si>
    <t>CO Oline @ TSC Consortium</t>
  </si>
  <si>
    <t>TCZ</t>
  </si>
  <si>
    <t>TSC CO Online Teaching</t>
  </si>
  <si>
    <t>TSC CO Online Home</t>
  </si>
  <si>
    <t>TSC CO Online Consortium</t>
  </si>
  <si>
    <t>Course taught by TSC</t>
  </si>
  <si>
    <t>Home Course, offered to TSC students only</t>
  </si>
  <si>
    <t>Pooled course, TSC student taking conosrtium course taught by another college</t>
  </si>
  <si>
    <t>new Colorado Online campuses</t>
  </si>
  <si>
    <t>202410 Summer 2023</t>
  </si>
  <si>
    <t>TSC</t>
  </si>
  <si>
    <t>TSC Alamosa Campus</t>
  </si>
  <si>
    <t>TSC Trinidad Campus</t>
  </si>
  <si>
    <t>TSC Alamosa Misc Campus</t>
  </si>
  <si>
    <t>TSC Trinidad Misc Campus</t>
  </si>
  <si>
    <t>TSC CCCOnline</t>
  </si>
  <si>
    <t>TSC Prison Campus</t>
  </si>
  <si>
    <t xml:space="preserve">TSC Summer 202410  Countable FTE </t>
  </si>
  <si>
    <t xml:space="preserve">TSC Summer 202410 Hybrid Course Enrollment </t>
  </si>
  <si>
    <t>TSC Virtual Campus</t>
  </si>
  <si>
    <t>TVC</t>
  </si>
  <si>
    <t>05/01/2023</t>
  </si>
  <si>
    <t>TCZ CO Online Consortium</t>
  </si>
  <si>
    <t>TVC Virtual Campus</t>
  </si>
  <si>
    <t>TON Online Campus</t>
  </si>
  <si>
    <t>202410 All Residencies 01MAY23</t>
  </si>
  <si>
    <t>202310 All Residencies 02MAY22</t>
  </si>
  <si>
    <t>202210 All Residencies 03MAY21</t>
  </si>
  <si>
    <t>Difference SUMR 202410 to SUMR 202310</t>
  </si>
  <si>
    <t>Difference SUMR 202410 to SUMR 202210</t>
  </si>
  <si>
    <t>% Difference SUMR 202410 to SUMR 202310</t>
  </si>
  <si>
    <t>% Difference SUMR 202410 to SUMR 202210</t>
  </si>
  <si>
    <t>TSC-Trinidad State College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</si>
</sst>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mm\ d\,\ yyyy"/>
    <numFmt numFmtId="165" formatCode="#,##0.0"/>
    <numFmt numFmtId="166" formatCode="0.0%"/>
    <numFmt numFmtId="167" formatCode="mmm\ d\,\ yyyy;@"/>
    <numFmt numFmtId="168" formatCode="h\:mm\:ss\ AM/PM;@"/>
    <numFmt numFmtId="169" formatCode="0.0000"/>
  </numFmts>
  <fonts count="5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b/>
      <sz val="14"/>
      <color theme="1"/>
      <name val="Andale WT"/>
      <family val="2"/>
    </font>
    <font>
      <b/>
      <sz val="10"/>
      <color theme="1"/>
      <name val="Andale WT"/>
      <family val="2"/>
    </font>
    <font>
      <sz val="10"/>
      <color theme="1"/>
      <name val="Andale WT"/>
      <family val="2"/>
    </font>
    <font>
      <b/>
      <u/>
      <sz val="14"/>
      <color theme="1"/>
      <name val="Andale WT"/>
      <family val="2"/>
    </font>
    <font>
      <b/>
      <sz val="8"/>
      <color rgb="FF333333"/>
      <name val="Andale WT"/>
      <family val="2"/>
    </font>
    <font>
      <sz val="8"/>
      <color rgb="FF333333"/>
      <name val="Andale WT"/>
      <family val="2"/>
    </font>
    <font>
      <b/>
      <sz val="8"/>
      <color rgb="FF454545"/>
      <name val="Andale WT"/>
      <family val="2"/>
    </font>
    <font>
      <u/>
      <sz val="8"/>
      <color rgb="FF0000FF"/>
      <name val="Andale WT"/>
      <family val="2"/>
    </font>
    <font>
      <sz val="8"/>
      <color rgb="FF454545"/>
      <name val="Andale WT"/>
      <family val="2"/>
    </font>
    <font>
      <sz val="10"/>
      <color theme="1"/>
      <name val="Tahoma"/>
      <family val="2"/>
    </font>
    <font>
      <sz val="8"/>
      <color theme="1"/>
      <name val="Andale WT"/>
      <family val="2"/>
    </font>
    <font>
      <sz val="10"/>
      <color rgb="FF000000"/>
      <name val="Tahoma"/>
      <family val="2"/>
    </font>
    <font>
      <b/>
      <u/>
      <sz val="16"/>
      <name val="Tahoma"/>
      <family val="2"/>
    </font>
    <font>
      <sz val="10"/>
      <name val="Arial"/>
      <family val="2"/>
    </font>
    <font>
      <sz val="10"/>
      <name val="Tahoma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8"/>
      <color rgb="FF000000"/>
      <name val="Tahoma"/>
      <family val="2"/>
    </font>
    <font>
      <b/>
      <sz val="8"/>
      <name val="Andale WT"/>
    </font>
    <font>
      <b/>
      <sz val="8"/>
      <color indexed="8"/>
      <name val="Tahoma"/>
      <family val="2"/>
    </font>
    <font>
      <b/>
      <sz val="8"/>
      <color rgb="FF000000"/>
      <name val="Tahoma"/>
      <family val="2"/>
    </font>
    <font>
      <b/>
      <sz val="8"/>
      <name val="Tahoma"/>
      <family val="2"/>
    </font>
    <font>
      <sz val="8"/>
      <name val="Andale WT"/>
    </font>
    <font>
      <sz val="8"/>
      <color theme="1"/>
      <name val="Andale WT"/>
    </font>
    <font>
      <b/>
      <sz val="8"/>
      <color rgb="FF000000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b/>
      <sz val="8"/>
      <color theme="1"/>
      <name val="Andale WT"/>
      <family val="2"/>
    </font>
    <font>
      <sz val="8"/>
      <name val="Andale WT"/>
      <family val="2"/>
    </font>
    <font>
      <b/>
      <sz val="10"/>
      <name val="Andale WT"/>
      <family val="2"/>
    </font>
    <font>
      <sz val="10"/>
      <color rgb="FF0070C0"/>
      <name val="Arial"/>
      <family val="2"/>
    </font>
    <font>
      <sz val="9"/>
      <name val="Tahoma"/>
      <family val="2"/>
    </font>
    <font>
      <b/>
      <sz val="9"/>
      <color rgb="FF454545"/>
      <name val="Andale WT"/>
    </font>
    <font>
      <b/>
      <sz val="12"/>
      <color theme="8" tint="-0.499984740745262"/>
      <name val="Tahoma"/>
      <family val="2"/>
    </font>
    <font>
      <sz val="10"/>
      <color rgb="FF0070C0"/>
      <name val="Tahoma"/>
      <family val="2"/>
    </font>
    <font>
      <sz val="10"/>
      <color rgb="FF7030A0"/>
      <name val="Andale WT"/>
      <family val="2"/>
    </font>
    <font>
      <sz val="10"/>
      <color rgb="FF7030A0"/>
      <name val="Tahoma"/>
      <family val="2"/>
    </font>
    <font>
      <sz val="8"/>
      <color rgb="FF7030A0"/>
      <name val="Andale WT"/>
      <family val="2"/>
    </font>
    <font>
      <sz val="10"/>
      <color rgb="FFFF0000"/>
      <name val="Tahoma"/>
      <family val="2"/>
    </font>
    <font>
      <b/>
      <sz val="9"/>
      <name val="Andale WT"/>
      <family val="2"/>
    </font>
    <font>
      <sz val="8"/>
      <color rgb="FF7030A0"/>
      <name val="Arial"/>
      <family val="2"/>
    </font>
    <font>
      <b/>
      <sz val="9"/>
      <name val="Andale WT"/>
    </font>
    <font>
      <sz val="10"/>
      <color rgb="FFC00000"/>
      <name val="Tahoma"/>
      <family val="2"/>
    </font>
    <font>
      <sz val="10"/>
      <color rgb="FF7030A0"/>
      <name val="Arial"/>
      <family val="2"/>
    </font>
    <font>
      <b/>
      <sz val="10"/>
      <color theme="1"/>
      <name val="Tahoma"/>
      <family val="2"/>
    </font>
    <font>
      <sz val="8"/>
      <color rgb="FF454545"/>
      <name val="Tahoma"/>
      <family val="2"/>
    </font>
    <font>
      <sz val="10"/>
      <color rgb="FF454545"/>
      <name val="Tahoma"/>
      <family val="2"/>
    </font>
    <font>
      <b/>
      <sz val="8"/>
      <color rgb="FF454545"/>
      <name val="Andale WT"/>
    </font>
  </fonts>
  <fills count="12">
    <fill>
      <patternFill patternType="none"/>
    </fill>
    <fill>
      <patternFill patternType="gray125"/>
    </fill>
    <fill>
      <patternFill patternType="solid">
        <fgColor rgb="FFDFDFDF"/>
        <bgColor indexed="64"/>
      </patternFill>
    </fill>
    <fill>
      <patternFill patternType="solid">
        <fgColor rgb="FFBFD2E2"/>
      </patternFill>
    </fill>
    <fill>
      <patternFill patternType="solid">
        <fgColor rgb="FFFFFF99"/>
        <bgColor indexed="64"/>
      </patternFill>
    </fill>
    <fill>
      <patternFill patternType="solid">
        <fgColor rgb="FFBFD2E2"/>
        <bgColor indexed="64"/>
      </patternFill>
    </fill>
    <fill>
      <patternFill patternType="solid">
        <fgColor rgb="FFFFFF3B"/>
        <bgColor indexed="64"/>
      </patternFill>
    </fill>
    <fill>
      <patternFill patternType="solid">
        <fgColor rgb="FFE7E5E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7E5E5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34">
    <border>
      <left/>
      <right/>
      <top/>
      <bottom/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/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/>
      <right/>
      <top style="medium">
        <color rgb="FFE2E2E2"/>
      </top>
      <bottom/>
      <diagonal/>
    </border>
    <border>
      <left/>
      <right style="thin">
        <color rgb="FF93B1CD"/>
      </right>
      <top/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 style="thin">
        <color rgb="FF93B1CD"/>
      </right>
      <top/>
      <bottom style="thin">
        <color rgb="FF93B1CD"/>
      </bottom>
      <diagonal/>
    </border>
    <border>
      <left style="thin">
        <color rgb="FF93B1CD"/>
      </left>
      <right style="thin">
        <color rgb="FF93B1CD"/>
      </right>
      <top style="thin">
        <color rgb="FF93B1CD"/>
      </top>
      <bottom style="thin">
        <color rgb="FF93B1CD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 style="thin">
        <color rgb="FF4F81BD"/>
      </right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/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thin">
        <color rgb="FF72A376"/>
      </left>
      <right style="thin">
        <color rgb="FF72A376"/>
      </right>
      <top style="thin">
        <color rgb="FF72A376"/>
      </top>
      <bottom style="thin">
        <color rgb="FF72A376"/>
      </bottom>
      <diagonal/>
    </border>
    <border>
      <left/>
      <right style="thin">
        <color rgb="FF72A376"/>
      </right>
      <top style="thin">
        <color rgb="FF72A376"/>
      </top>
      <bottom style="thin">
        <color rgb="FF72A376"/>
      </bottom>
      <diagonal/>
    </border>
    <border>
      <left style="thin">
        <color rgb="FF72A376"/>
      </left>
      <right style="thin">
        <color rgb="FF72A376"/>
      </right>
      <top/>
      <bottom style="thin">
        <color rgb="FF72A376"/>
      </bottom>
      <diagonal/>
    </border>
    <border>
      <left style="thin">
        <color rgb="FF72A376"/>
      </left>
      <right/>
      <top style="thin">
        <color rgb="FF72A376"/>
      </top>
      <bottom style="thin">
        <color rgb="FF72A376"/>
      </bottom>
      <diagonal/>
    </border>
    <border>
      <left/>
      <right/>
      <top style="thin">
        <color rgb="FF72A376"/>
      </top>
      <bottom style="thin">
        <color rgb="FF72A376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/>
      <bottom/>
      <diagonal/>
    </border>
    <border>
      <left style="medium">
        <color rgb="FFB6B6B6"/>
      </left>
      <right style="medium">
        <color rgb="FFB6B6B6"/>
      </right>
      <top style="medium">
        <color rgb="FFB6B6B6"/>
      </top>
      <bottom style="medium">
        <color rgb="FFB6B6B6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B6B6B6"/>
      </bottom>
      <diagonal/>
    </border>
    <border>
      <left/>
      <right/>
      <top/>
      <bottom style="medium">
        <color rgb="FFB6B6B6"/>
      </bottom>
      <diagonal/>
    </border>
    <border>
      <left style="medium">
        <color rgb="FFB6B6B6"/>
      </left>
      <right/>
      <top style="medium">
        <color rgb="FFB6B6B6"/>
      </top>
      <bottom style="medium">
        <color rgb="FFB6B6B6"/>
      </bottom>
      <diagonal/>
    </border>
    <border>
      <left/>
      <right/>
      <top style="medium">
        <color rgb="FFB6B6B6"/>
      </top>
      <bottom style="medium">
        <color rgb="FFB6B6B6"/>
      </bottom>
      <diagonal/>
    </border>
    <border>
      <left/>
      <right style="medium">
        <color rgb="FFB6B6B6"/>
      </right>
      <top style="medium">
        <color rgb="FFB6B6B6"/>
      </top>
      <bottom style="medium">
        <color rgb="FFB6B6B6"/>
      </bottom>
      <diagonal/>
    </border>
    <border>
      <left style="medium">
        <color rgb="FFE2E2E2"/>
      </left>
      <right/>
      <top style="medium">
        <color rgb="FFE2E2E2"/>
      </top>
      <bottom style="medium">
        <color rgb="FFE2E2E2"/>
      </bottom>
      <diagonal/>
    </border>
    <border>
      <left style="medium">
        <color rgb="FFE7E5E5"/>
      </left>
      <right style="medium">
        <color rgb="FFE7E5E5"/>
      </right>
      <top style="medium">
        <color rgb="FFE7E5E5"/>
      </top>
      <bottom style="medium">
        <color rgb="FFE7E5E5"/>
      </bottom>
      <diagonal/>
    </border>
    <border>
      <left style="medium">
        <color rgb="FFE7E5E5"/>
      </left>
      <right style="medium">
        <color rgb="FFE7E5E5"/>
      </right>
      <top style="medium">
        <color rgb="FFC0C0C0"/>
      </top>
      <bottom style="medium">
        <color rgb="FFE7E5E5"/>
      </bottom>
      <diagonal/>
    </border>
  </borders>
  <cellStyleXfs count="5">
    <xf numFmtId="0" fontId="0" fillId="0" borderId="0"/>
    <xf numFmtId="9" fontId="15" fillId="0" borderId="0" applyFont="0" applyFill="0" applyBorder="0" applyAlignment="0" applyProtection="0"/>
    <xf numFmtId="0" fontId="1" fillId="0" borderId="0"/>
    <xf numFmtId="0" fontId="11" fillId="0" borderId="0"/>
    <xf numFmtId="9" fontId="11" fillId="0" borderId="0" applyFont="0" applyFill="0" applyBorder="0" applyAlignment="0" applyProtection="0"/>
  </cellStyleXfs>
  <cellXfs count="156">
    <xf numFmtId="0" fontId="0" fillId="0" borderId="0" xfId="0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0" fillId="0" borderId="1" xfId="0" applyBorder="1"/>
    <xf numFmtId="0" fontId="8" fillId="0" borderId="4" xfId="0" applyFont="1" applyBorder="1" applyAlignment="1">
      <alignment horizontal="right" vertical="top"/>
    </xf>
    <xf numFmtId="3" fontId="9" fillId="0" borderId="4" xfId="0" applyNumberFormat="1" applyFont="1" applyBorder="1" applyAlignment="1">
      <alignment horizontal="center" vertical="top"/>
    </xf>
    <xf numFmtId="4" fontId="10" fillId="0" borderId="4" xfId="0" applyNumberFormat="1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3" fontId="4" fillId="0" borderId="0" xfId="0" applyNumberFormat="1" applyFont="1" applyAlignment="1">
      <alignment vertical="center"/>
    </xf>
    <xf numFmtId="19" fontId="12" fillId="0" borderId="0" xfId="0" applyNumberFormat="1" applyFont="1" applyAlignment="1">
      <alignment vertical="center"/>
    </xf>
    <xf numFmtId="0" fontId="8" fillId="0" borderId="4" xfId="0" applyFont="1" applyBorder="1" applyAlignment="1">
      <alignment horizontal="left" vertical="top"/>
    </xf>
    <xf numFmtId="0" fontId="14" fillId="0" borderId="0" xfId="0" applyFont="1"/>
    <xf numFmtId="0" fontId="15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18" fillId="0" borderId="0" xfId="0" applyFont="1"/>
    <xf numFmtId="0" fontId="19" fillId="0" borderId="0" xfId="0" applyFont="1" applyAlignment="1">
      <alignment vertical="top"/>
    </xf>
    <xf numFmtId="49" fontId="23" fillId="2" borderId="7" xfId="0" applyNumberFormat="1" applyFont="1" applyFill="1" applyBorder="1" applyAlignment="1">
      <alignment vertical="top" wrapText="1"/>
    </xf>
    <xf numFmtId="49" fontId="24" fillId="5" borderId="7" xfId="0" applyNumberFormat="1" applyFont="1" applyFill="1" applyBorder="1" applyAlignment="1">
      <alignment vertical="top" wrapText="1"/>
    </xf>
    <xf numFmtId="49" fontId="22" fillId="4" borderId="9" xfId="0" applyNumberFormat="1" applyFont="1" applyFill="1" applyBorder="1" applyAlignment="1">
      <alignment vertical="top" wrapText="1"/>
    </xf>
    <xf numFmtId="49" fontId="22" fillId="4" borderId="7" xfId="0" applyNumberFormat="1" applyFont="1" applyFill="1" applyBorder="1" applyAlignment="1">
      <alignment vertical="top" wrapText="1"/>
    </xf>
    <xf numFmtId="49" fontId="20" fillId="5" borderId="11" xfId="0" applyNumberFormat="1" applyFont="1" applyFill="1" applyBorder="1" applyAlignment="1">
      <alignment vertical="top"/>
    </xf>
    <xf numFmtId="3" fontId="20" fillId="0" borderId="12" xfId="0" applyNumberFormat="1" applyFont="1" applyBorder="1" applyAlignment="1">
      <alignment horizontal="right" vertical="top"/>
    </xf>
    <xf numFmtId="4" fontId="20" fillId="0" borderId="12" xfId="0" applyNumberFormat="1" applyFont="1" applyBorder="1" applyAlignment="1">
      <alignment horizontal="right" vertical="top"/>
    </xf>
    <xf numFmtId="3" fontId="25" fillId="0" borderId="7" xfId="0" applyNumberFormat="1" applyFont="1" applyBorder="1" applyAlignment="1">
      <alignment horizontal="right" vertical="top"/>
    </xf>
    <xf numFmtId="4" fontId="26" fillId="0" borderId="7" xfId="0" applyNumberFormat="1" applyFont="1" applyBorder="1" applyAlignment="1">
      <alignment horizontal="right" vertical="top"/>
    </xf>
    <xf numFmtId="165" fontId="22" fillId="4" borderId="14" xfId="0" applyNumberFormat="1" applyFont="1" applyFill="1" applyBorder="1" applyAlignment="1">
      <alignment horizontal="right" vertical="top"/>
    </xf>
    <xf numFmtId="9" fontId="22" fillId="4" borderId="14" xfId="1" applyFont="1" applyFill="1" applyBorder="1" applyAlignment="1">
      <alignment horizontal="right" vertical="top"/>
    </xf>
    <xf numFmtId="165" fontId="22" fillId="4" borderId="7" xfId="0" applyNumberFormat="1" applyFont="1" applyFill="1" applyBorder="1" applyAlignment="1">
      <alignment horizontal="right" vertical="top"/>
    </xf>
    <xf numFmtId="9" fontId="22" fillId="4" borderId="7" xfId="1" applyFont="1" applyFill="1" applyBorder="1" applyAlignment="1">
      <alignment horizontal="right" vertical="top"/>
    </xf>
    <xf numFmtId="4" fontId="26" fillId="0" borderId="15" xfId="0" applyNumberFormat="1" applyFont="1" applyBorder="1" applyAlignment="1">
      <alignment horizontal="right" vertical="top"/>
    </xf>
    <xf numFmtId="3" fontId="25" fillId="0" borderId="15" xfId="0" applyNumberFormat="1" applyFont="1" applyBorder="1" applyAlignment="1">
      <alignment horizontal="right" vertical="top"/>
    </xf>
    <xf numFmtId="49" fontId="23" fillId="2" borderId="11" xfId="0" applyNumberFormat="1" applyFont="1" applyFill="1" applyBorder="1" applyAlignment="1">
      <alignment vertical="top" wrapText="1"/>
    </xf>
    <xf numFmtId="3" fontId="23" fillId="2" borderId="16" xfId="0" applyNumberFormat="1" applyFont="1" applyFill="1" applyBorder="1" applyAlignment="1">
      <alignment horizontal="right" vertical="top"/>
    </xf>
    <xf numFmtId="4" fontId="23" fillId="2" borderId="16" xfId="0" applyNumberFormat="1" applyFont="1" applyFill="1" applyBorder="1" applyAlignment="1">
      <alignment horizontal="right" vertical="top"/>
    </xf>
    <xf numFmtId="1" fontId="27" fillId="5" borderId="7" xfId="0" applyNumberFormat="1" applyFont="1" applyFill="1" applyBorder="1" applyAlignment="1">
      <alignment vertical="top" wrapText="1"/>
    </xf>
    <xf numFmtId="2" fontId="27" fillId="5" borderId="7" xfId="0" applyNumberFormat="1" applyFont="1" applyFill="1" applyBorder="1" applyAlignment="1">
      <alignment vertical="top" wrapText="1"/>
    </xf>
    <xf numFmtId="3" fontId="22" fillId="6" borderId="9" xfId="0" applyNumberFormat="1" applyFont="1" applyFill="1" applyBorder="1" applyAlignment="1">
      <alignment horizontal="right" vertical="top" wrapText="1"/>
    </xf>
    <xf numFmtId="165" fontId="22" fillId="6" borderId="7" xfId="0" applyNumberFormat="1" applyFont="1" applyFill="1" applyBorder="1" applyAlignment="1">
      <alignment horizontal="right" vertical="top" wrapText="1"/>
    </xf>
    <xf numFmtId="166" fontId="22" fillId="6" borderId="7" xfId="1" applyNumberFormat="1" applyFont="1" applyFill="1" applyBorder="1" applyAlignment="1">
      <alignment horizontal="right" vertical="top" wrapText="1"/>
    </xf>
    <xf numFmtId="168" fontId="13" fillId="0" borderId="0" xfId="0" applyNumberFormat="1" applyFont="1" applyAlignment="1">
      <alignment horizontal="right" vertical="top" wrapText="1"/>
    </xf>
    <xf numFmtId="4" fontId="15" fillId="0" borderId="0" xfId="0" applyNumberFormat="1" applyFont="1" applyAlignment="1">
      <alignment vertical="top"/>
    </xf>
    <xf numFmtId="0" fontId="29" fillId="0" borderId="0" xfId="0" applyFont="1" applyAlignment="1">
      <alignment vertical="top"/>
    </xf>
    <xf numFmtId="49" fontId="22" fillId="4" borderId="17" xfId="0" applyNumberFormat="1" applyFont="1" applyFill="1" applyBorder="1" applyAlignment="1">
      <alignment vertical="top" wrapText="1"/>
    </xf>
    <xf numFmtId="3" fontId="25" fillId="0" borderId="17" xfId="0" applyNumberFormat="1" applyFont="1" applyBorder="1" applyAlignment="1">
      <alignment horizontal="right" vertical="top"/>
    </xf>
    <xf numFmtId="4" fontId="26" fillId="0" borderId="17" xfId="0" applyNumberFormat="1" applyFont="1" applyBorder="1" applyAlignment="1">
      <alignment horizontal="right" vertical="top"/>
    </xf>
    <xf numFmtId="3" fontId="26" fillId="0" borderId="17" xfId="0" applyNumberFormat="1" applyFont="1" applyBorder="1" applyAlignment="1">
      <alignment horizontal="right" vertical="top"/>
    </xf>
    <xf numFmtId="165" fontId="22" fillId="4" borderId="17" xfId="0" applyNumberFormat="1" applyFont="1" applyFill="1" applyBorder="1" applyAlignment="1">
      <alignment horizontal="right" vertical="top"/>
    </xf>
    <xf numFmtId="9" fontId="22" fillId="4" borderId="17" xfId="1" applyFont="1" applyFill="1" applyBorder="1" applyAlignment="1">
      <alignment horizontal="right" vertical="top"/>
    </xf>
    <xf numFmtId="0" fontId="18" fillId="0" borderId="0" xfId="0" applyFont="1" applyAlignment="1">
      <alignment vertical="top"/>
    </xf>
    <xf numFmtId="3" fontId="22" fillId="6" borderId="17" xfId="0" applyNumberFormat="1" applyFont="1" applyFill="1" applyBorder="1" applyAlignment="1">
      <alignment horizontal="right" vertical="top" wrapText="1"/>
    </xf>
    <xf numFmtId="165" fontId="22" fillId="6" borderId="17" xfId="0" applyNumberFormat="1" applyFont="1" applyFill="1" applyBorder="1" applyAlignment="1">
      <alignment horizontal="right" vertical="top" wrapText="1"/>
    </xf>
    <xf numFmtId="166" fontId="22" fillId="6" borderId="17" xfId="1" applyNumberFormat="1" applyFont="1" applyFill="1" applyBorder="1" applyAlignment="1">
      <alignment horizontal="right" vertical="top" wrapText="1"/>
    </xf>
    <xf numFmtId="164" fontId="31" fillId="0" borderId="0" xfId="0" applyNumberFormat="1" applyFont="1" applyAlignment="1">
      <alignment vertical="center"/>
    </xf>
    <xf numFmtId="164" fontId="32" fillId="0" borderId="0" xfId="0" applyNumberFormat="1" applyFont="1" applyAlignment="1">
      <alignment horizontal="right" vertical="center"/>
    </xf>
    <xf numFmtId="0" fontId="33" fillId="0" borderId="0" xfId="0" applyFont="1" applyAlignment="1">
      <alignment vertical="top"/>
    </xf>
    <xf numFmtId="2" fontId="28" fillId="0" borderId="0" xfId="0" applyNumberFormat="1" applyFont="1" applyAlignment="1">
      <alignment vertical="top"/>
    </xf>
    <xf numFmtId="4" fontId="18" fillId="0" borderId="0" xfId="0" applyNumberFormat="1" applyFont="1" applyAlignment="1">
      <alignment vertical="top"/>
    </xf>
    <xf numFmtId="3" fontId="22" fillId="4" borderId="13" xfId="0" applyNumberFormat="1" applyFont="1" applyFill="1" applyBorder="1" applyAlignment="1">
      <alignment horizontal="right" vertical="top"/>
    </xf>
    <xf numFmtId="3" fontId="22" fillId="4" borderId="9" xfId="0" applyNumberFormat="1" applyFont="1" applyFill="1" applyBorder="1" applyAlignment="1">
      <alignment horizontal="right" vertical="top"/>
    </xf>
    <xf numFmtId="3" fontId="22" fillId="4" borderId="17" xfId="0" applyNumberFormat="1" applyFont="1" applyFill="1" applyBorder="1" applyAlignment="1">
      <alignment horizontal="right" vertical="top"/>
    </xf>
    <xf numFmtId="0" fontId="8" fillId="0" borderId="22" xfId="0" applyFont="1" applyBorder="1" applyAlignment="1">
      <alignment horizontal="center" vertical="top"/>
    </xf>
    <xf numFmtId="4" fontId="35" fillId="0" borderId="4" xfId="0" applyNumberFormat="1" applyFont="1" applyBorder="1" applyAlignment="1">
      <alignment horizontal="center" vertical="top"/>
    </xf>
    <xf numFmtId="0" fontId="36" fillId="0" borderId="0" xfId="0" applyFont="1"/>
    <xf numFmtId="3" fontId="0" fillId="0" borderId="0" xfId="0" applyNumberFormat="1"/>
    <xf numFmtId="4" fontId="0" fillId="0" borderId="0" xfId="0" applyNumberFormat="1"/>
    <xf numFmtId="49" fontId="17" fillId="0" borderId="0" xfId="0" applyNumberFormat="1" applyFont="1" applyAlignment="1">
      <alignment vertical="top"/>
    </xf>
    <xf numFmtId="0" fontId="37" fillId="0" borderId="0" xfId="0" applyFont="1"/>
    <xf numFmtId="0" fontId="38" fillId="0" borderId="0" xfId="0" applyFont="1" applyAlignment="1">
      <alignment vertical="center"/>
    </xf>
    <xf numFmtId="0" fontId="7" fillId="7" borderId="3" xfId="0" applyFont="1" applyFill="1" applyBorder="1" applyAlignment="1">
      <alignment horizontal="center" vertical="top" wrapText="1"/>
    </xf>
    <xf numFmtId="0" fontId="7" fillId="7" borderId="3" xfId="0" applyFont="1" applyFill="1" applyBorder="1" applyAlignment="1">
      <alignment horizontal="center" vertical="top"/>
    </xf>
    <xf numFmtId="0" fontId="0" fillId="7" borderId="3" xfId="0" applyFill="1" applyBorder="1"/>
    <xf numFmtId="0" fontId="39" fillId="0" borderId="0" xfId="0" applyFont="1"/>
    <xf numFmtId="0" fontId="2" fillId="0" borderId="0" xfId="0" applyFont="1" applyAlignment="1">
      <alignment vertical="center"/>
    </xf>
    <xf numFmtId="0" fontId="12" fillId="8" borderId="24" xfId="0" applyFont="1" applyFill="1" applyBorder="1" applyAlignment="1">
      <alignment horizontal="center" vertical="top" wrapText="1"/>
    </xf>
    <xf numFmtId="0" fontId="12" fillId="8" borderId="24" xfId="0" applyFont="1" applyFill="1" applyBorder="1" applyAlignment="1">
      <alignment horizontal="center" vertical="top"/>
    </xf>
    <xf numFmtId="0" fontId="12" fillId="9" borderId="24" xfId="0" applyFont="1" applyFill="1" applyBorder="1" applyAlignment="1">
      <alignment horizontal="center" vertical="top" wrapText="1"/>
    </xf>
    <xf numFmtId="0" fontId="12" fillId="9" borderId="24" xfId="0" applyFont="1" applyFill="1" applyBorder="1" applyAlignment="1">
      <alignment horizontal="center" vertical="top"/>
    </xf>
    <xf numFmtId="0" fontId="30" fillId="0" borderId="25" xfId="0" applyFont="1" applyBorder="1" applyAlignment="1">
      <alignment horizontal="center" vertical="top"/>
    </xf>
    <xf numFmtId="3" fontId="12" fillId="0" borderId="25" xfId="0" applyNumberFormat="1" applyFont="1" applyBorder="1" applyAlignment="1">
      <alignment horizontal="center" vertical="top"/>
    </xf>
    <xf numFmtId="4" fontId="12" fillId="0" borderId="25" xfId="0" applyNumberFormat="1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3" fontId="10" fillId="0" borderId="0" xfId="0" applyNumberFormat="1" applyFont="1" applyAlignment="1">
      <alignment horizontal="center" vertical="top"/>
    </xf>
    <xf numFmtId="4" fontId="10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2" fillId="8" borderId="26" xfId="0" applyFont="1" applyFill="1" applyBorder="1" applyAlignment="1">
      <alignment horizontal="center" vertical="top" wrapText="1"/>
    </xf>
    <xf numFmtId="4" fontId="25" fillId="0" borderId="7" xfId="0" applyNumberFormat="1" applyFont="1" applyBorder="1" applyAlignment="1">
      <alignment horizontal="right" vertical="top"/>
    </xf>
    <xf numFmtId="3" fontId="31" fillId="0" borderId="25" xfId="0" applyNumberFormat="1" applyFont="1" applyBorder="1" applyAlignment="1">
      <alignment horizontal="center" vertical="top"/>
    </xf>
    <xf numFmtId="4" fontId="40" fillId="0" borderId="0" xfId="0" applyNumberFormat="1" applyFont="1" applyAlignment="1">
      <alignment horizontal="center" vertical="top"/>
    </xf>
    <xf numFmtId="9" fontId="22" fillId="6" borderId="14" xfId="1" applyFont="1" applyFill="1" applyBorder="1" applyAlignment="1">
      <alignment horizontal="right" vertical="top"/>
    </xf>
    <xf numFmtId="167" fontId="34" fillId="0" borderId="0" xfId="0" applyNumberFormat="1" applyFont="1" applyAlignment="1">
      <alignment horizontal="left" vertical="top"/>
    </xf>
    <xf numFmtId="49" fontId="20" fillId="10" borderId="20" xfId="0" applyNumberFormat="1" applyFont="1" applyFill="1" applyBorder="1" applyAlignment="1">
      <alignment horizontal="left" vertical="top"/>
    </xf>
    <xf numFmtId="49" fontId="20" fillId="10" borderId="21" xfId="0" applyNumberFormat="1" applyFont="1" applyFill="1" applyBorder="1" applyAlignment="1">
      <alignment horizontal="left" vertical="top"/>
    </xf>
    <xf numFmtId="49" fontId="24" fillId="10" borderId="19" xfId="0" applyNumberFormat="1" applyFont="1" applyFill="1" applyBorder="1" applyAlignment="1">
      <alignment vertical="top" wrapText="1"/>
    </xf>
    <xf numFmtId="49" fontId="22" fillId="10" borderId="19" xfId="0" applyNumberFormat="1" applyFont="1" applyFill="1" applyBorder="1" applyAlignment="1">
      <alignment vertical="top" wrapText="1"/>
    </xf>
    <xf numFmtId="3" fontId="30" fillId="10" borderId="17" xfId="0" applyNumberFormat="1" applyFont="1" applyFill="1" applyBorder="1" applyAlignment="1">
      <alignment horizontal="right" vertical="top"/>
    </xf>
    <xf numFmtId="4" fontId="30" fillId="10" borderId="17" xfId="0" applyNumberFormat="1" applyFont="1" applyFill="1" applyBorder="1" applyAlignment="1">
      <alignment horizontal="right" vertical="top"/>
    </xf>
    <xf numFmtId="0" fontId="41" fillId="0" borderId="0" xfId="0" applyFont="1"/>
    <xf numFmtId="0" fontId="5" fillId="0" borderId="27" xfId="0" applyFont="1" applyBorder="1" applyAlignment="1">
      <alignment vertical="center"/>
    </xf>
    <xf numFmtId="169" fontId="15" fillId="0" borderId="0" xfId="0" applyNumberFormat="1" applyFont="1" applyAlignment="1">
      <alignment vertical="top"/>
    </xf>
    <xf numFmtId="164" fontId="42" fillId="0" borderId="0" xfId="0" applyNumberFormat="1" applyFont="1" applyAlignment="1">
      <alignment horizontal="right" vertical="center"/>
    </xf>
    <xf numFmtId="0" fontId="12" fillId="7" borderId="26" xfId="0" applyFont="1" applyFill="1" applyBorder="1" applyAlignment="1">
      <alignment horizontal="center" vertical="top" wrapText="1"/>
    </xf>
    <xf numFmtId="0" fontId="43" fillId="0" borderId="0" xfId="0" applyFont="1"/>
    <xf numFmtId="164" fontId="44" fillId="0" borderId="0" xfId="0" applyNumberFormat="1" applyFont="1" applyAlignment="1">
      <alignment vertical="center"/>
    </xf>
    <xf numFmtId="4" fontId="45" fillId="0" borderId="0" xfId="0" applyNumberFormat="1" applyFont="1"/>
    <xf numFmtId="0" fontId="45" fillId="0" borderId="0" xfId="0" applyFont="1"/>
    <xf numFmtId="0" fontId="46" fillId="0" borderId="0" xfId="0" applyFont="1" applyAlignment="1">
      <alignment vertical="top"/>
    </xf>
    <xf numFmtId="3" fontId="9" fillId="0" borderId="22" xfId="0" applyNumberFormat="1" applyFont="1" applyBorder="1" applyAlignment="1">
      <alignment horizontal="center" vertical="top"/>
    </xf>
    <xf numFmtId="4" fontId="10" fillId="0" borderId="22" xfId="0" applyNumberFormat="1" applyFont="1" applyBorder="1" applyAlignment="1">
      <alignment horizontal="center" vertical="top"/>
    </xf>
    <xf numFmtId="0" fontId="8" fillId="11" borderId="4" xfId="0" applyFont="1" applyFill="1" applyBorder="1" applyAlignment="1">
      <alignment horizontal="center" vertical="top"/>
    </xf>
    <xf numFmtId="0" fontId="47" fillId="0" borderId="0" xfId="0" applyFont="1"/>
    <xf numFmtId="0" fontId="48" fillId="0" borderId="0" xfId="0" applyFont="1"/>
    <xf numFmtId="0" fontId="49" fillId="0" borderId="0" xfId="0" applyFont="1"/>
    <xf numFmtId="0" fontId="8" fillId="11" borderId="32" xfId="0" applyFont="1" applyFill="1" applyBorder="1" applyAlignment="1">
      <alignment horizontal="center" vertical="top"/>
    </xf>
    <xf numFmtId="3" fontId="9" fillId="0" borderId="32" xfId="0" applyNumberFormat="1" applyFont="1" applyBorder="1" applyAlignment="1">
      <alignment horizontal="center" vertical="top"/>
    </xf>
    <xf numFmtId="4" fontId="10" fillId="0" borderId="32" xfId="0" applyNumberFormat="1" applyFont="1" applyBorder="1" applyAlignment="1">
      <alignment horizontal="center" vertical="top"/>
    </xf>
    <xf numFmtId="0" fontId="0" fillId="0" borderId="32" xfId="0" applyBorder="1"/>
    <xf numFmtId="4" fontId="35" fillId="0" borderId="32" xfId="0" applyNumberFormat="1" applyFont="1" applyBorder="1" applyAlignment="1">
      <alignment horizontal="center" vertical="top"/>
    </xf>
    <xf numFmtId="0" fontId="8" fillId="0" borderId="33" xfId="0" applyFont="1" applyBorder="1" applyAlignment="1">
      <alignment horizontal="center" vertical="top"/>
    </xf>
    <xf numFmtId="3" fontId="9" fillId="0" borderId="33" xfId="0" applyNumberFormat="1" applyFont="1" applyBorder="1" applyAlignment="1">
      <alignment horizontal="center" vertical="top"/>
    </xf>
    <xf numFmtId="4" fontId="10" fillId="0" borderId="33" xfId="0" applyNumberFormat="1" applyFont="1" applyBorder="1" applyAlignment="1">
      <alignment horizontal="center" vertical="top"/>
    </xf>
    <xf numFmtId="0" fontId="8" fillId="0" borderId="32" xfId="0" applyFont="1" applyBorder="1" applyAlignment="1">
      <alignment horizontal="center" vertical="top"/>
    </xf>
    <xf numFmtId="49" fontId="23" fillId="10" borderId="20" xfId="0" applyNumberFormat="1" applyFont="1" applyFill="1" applyBorder="1" applyAlignment="1">
      <alignment horizontal="left" vertical="top"/>
    </xf>
    <xf numFmtId="3" fontId="20" fillId="0" borderId="0" xfId="0" applyNumberFormat="1" applyFont="1" applyAlignment="1">
      <alignment horizontal="right" vertical="top"/>
    </xf>
    <xf numFmtId="4" fontId="20" fillId="0" borderId="0" xfId="0" applyNumberFormat="1" applyFont="1" applyAlignment="1">
      <alignment horizontal="right" vertical="top"/>
    </xf>
    <xf numFmtId="4" fontId="31" fillId="0" borderId="25" xfId="0" applyNumberFormat="1" applyFont="1" applyBorder="1" applyAlignment="1">
      <alignment horizontal="center" vertical="top"/>
    </xf>
    <xf numFmtId="0" fontId="10" fillId="0" borderId="0" xfId="0" applyFont="1" applyAlignment="1">
      <alignment horizontal="right" vertical="top"/>
    </xf>
    <xf numFmtId="0" fontId="50" fillId="0" borderId="4" xfId="0" applyFont="1" applyBorder="1" applyAlignment="1">
      <alignment horizontal="right" vertical="top"/>
    </xf>
    <xf numFmtId="0" fontId="50" fillId="0" borderId="4" xfId="0" applyFont="1" applyBorder="1" applyAlignment="1">
      <alignment horizontal="center" vertical="top"/>
    </xf>
    <xf numFmtId="0" fontId="8" fillId="0" borderId="0" xfId="0" applyFont="1" applyAlignment="1">
      <alignment horizontal="left" vertical="top"/>
    </xf>
    <xf numFmtId="0" fontId="8" fillId="0" borderId="31" xfId="0" applyFont="1" applyBorder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7" borderId="3" xfId="0" applyFont="1" applyFill="1" applyBorder="1" applyAlignment="1">
      <alignment horizontal="center" vertical="center" wrapText="1"/>
    </xf>
    <xf numFmtId="0" fontId="0" fillId="7" borderId="2" xfId="0" applyFill="1" applyBorder="1"/>
    <xf numFmtId="0" fontId="6" fillId="7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5" fillId="0" borderId="0" xfId="0" applyFont="1" applyAlignment="1">
      <alignment vertical="top"/>
    </xf>
    <xf numFmtId="0" fontId="20" fillId="0" borderId="6" xfId="0" applyFont="1" applyBorder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49" fontId="20" fillId="2" borderId="7" xfId="0" applyNumberFormat="1" applyFont="1" applyFill="1" applyBorder="1" applyAlignment="1">
      <alignment vertical="top" wrapText="1"/>
    </xf>
    <xf numFmtId="49" fontId="22" fillId="4" borderId="8" xfId="0" applyNumberFormat="1" applyFont="1" applyFill="1" applyBorder="1" applyAlignment="1">
      <alignment horizontal="center" vertical="top" wrapText="1"/>
    </xf>
    <xf numFmtId="49" fontId="22" fillId="4" borderId="9" xfId="0" applyNumberFormat="1" applyFont="1" applyFill="1" applyBorder="1" applyAlignment="1">
      <alignment horizontal="center" vertical="top" wrapText="1"/>
    </xf>
    <xf numFmtId="0" fontId="21" fillId="10" borderId="20" xfId="0" applyFont="1" applyFill="1" applyBorder="1" applyAlignment="1">
      <alignment horizontal="center" vertical="top" wrapText="1"/>
    </xf>
    <xf numFmtId="0" fontId="21" fillId="10" borderId="18" xfId="0" applyFont="1" applyFill="1" applyBorder="1" applyAlignment="1">
      <alignment horizontal="center" vertical="top" wrapText="1"/>
    </xf>
    <xf numFmtId="0" fontId="21" fillId="3" borderId="8" xfId="0" applyFont="1" applyFill="1" applyBorder="1" applyAlignment="1">
      <alignment horizontal="center" vertical="top" wrapText="1"/>
    </xf>
    <xf numFmtId="0" fontId="21" fillId="3" borderId="9" xfId="0" applyFont="1" applyFill="1" applyBorder="1" applyAlignment="1">
      <alignment horizontal="center" vertical="top" wrapText="1"/>
    </xf>
    <xf numFmtId="0" fontId="30" fillId="0" borderId="28" xfId="0" applyFont="1" applyBorder="1" applyAlignment="1">
      <alignment horizontal="left" vertical="top" wrapText="1"/>
    </xf>
    <xf numFmtId="0" fontId="30" fillId="0" borderId="29" xfId="0" applyFont="1" applyBorder="1" applyAlignment="1">
      <alignment horizontal="left" vertical="top" wrapText="1"/>
    </xf>
    <xf numFmtId="0" fontId="30" fillId="0" borderId="30" xfId="0" applyFont="1" applyBorder="1" applyAlignment="1">
      <alignment horizontal="left" vertical="top" wrapText="1"/>
    </xf>
    <xf numFmtId="0" fontId="30" fillId="8" borderId="3" xfId="0" applyFont="1" applyFill="1" applyBorder="1" applyAlignment="1">
      <alignment horizontal="center" vertical="center" wrapText="1"/>
    </xf>
    <xf numFmtId="0" fontId="0" fillId="8" borderId="2" xfId="0" applyFill="1" applyBorder="1"/>
    <xf numFmtId="0" fontId="30" fillId="9" borderId="3" xfId="0" applyFont="1" applyFill="1" applyBorder="1" applyAlignment="1">
      <alignment horizontal="center" vertical="center" wrapText="1"/>
    </xf>
    <xf numFmtId="0" fontId="0" fillId="9" borderId="2" xfId="0" applyFill="1" applyBorder="1"/>
    <xf numFmtId="0" fontId="30" fillId="9" borderId="23" xfId="0" applyFont="1" applyFill="1" applyBorder="1" applyAlignment="1">
      <alignment horizontal="center" vertical="center" wrapText="1"/>
    </xf>
    <xf numFmtId="0" fontId="30" fillId="9" borderId="2" xfId="0" applyFont="1" applyFill="1" applyBorder="1" applyAlignment="1">
      <alignment horizontal="center" vertical="center" wrapText="1"/>
    </xf>
  </cellXfs>
  <cellStyles count="5">
    <cellStyle name="Normal" xfId="0" builtinId="0"/>
    <cellStyle name="Normal 2" xfId="3" xr:uid="{00000000-0005-0000-0000-000001000000}"/>
    <cellStyle name="Normal 3" xfId="2" xr:uid="{00000000-0005-0000-0000-000002000000}"/>
    <cellStyle name="Percent 2" xfId="1" xr:uid="{00000000-0005-0000-0000-000003000000}"/>
    <cellStyle name="Percent 3" xfId="4" xr:uid="{00000000-0005-0000-0000-000004000000}"/>
  </cellStyles>
  <dxfs count="0"/>
  <tableStyles count="0" defaultTableStyle="TableStyleMedium9" defaultPivotStyle="PivotStyleLight16"/>
  <colors>
    <mruColors>
      <color rgb="FFE7E5E5"/>
      <color rgb="FFFFFFCC"/>
      <color rgb="FFFFFF3B"/>
      <color rgb="FF4545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753267999034367E-2"/>
          <c:y val="0.12482126602861511"/>
          <c:w val="0.65420776765993516"/>
          <c:h val="0.628415614714827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Traditional!$A$7</c:f>
              <c:strCache>
                <c:ptCount val="1"/>
                <c:pt idx="0">
                  <c:v>TAC Alamosa Campus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Traditional!$B$7:$E$7</c:f>
              <c:numCache>
                <c:formatCode>#,##0.00</c:formatCode>
                <c:ptCount val="4"/>
                <c:pt idx="0" formatCode="#,##0">
                  <c:v>44</c:v>
                </c:pt>
                <c:pt idx="1">
                  <c:v>8.7333333333330003</c:v>
                </c:pt>
                <c:pt idx="2" formatCode="#,##0">
                  <c:v>3</c:v>
                </c:pt>
                <c:pt idx="3">
                  <c:v>0.56666666666599996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4C-49EB-BC5B-ACAC7C9C6BB3}"/>
            </c:ext>
          </c:extLst>
        </c:ser>
        <c:ser>
          <c:idx val="1"/>
          <c:order val="1"/>
          <c:tx>
            <c:strRef>
              <c:f>Traditional!$A$12</c:f>
              <c:strCache>
                <c:ptCount val="1"/>
                <c:pt idx="0">
                  <c:v>TCN CCCOnline</c:v>
                </c:pt>
              </c:strCache>
            </c:strRef>
          </c:tx>
          <c:spPr>
            <a:solidFill>
              <a:srgbClr val="CC9933"/>
            </a:solidFill>
            <a:ln w="25400">
              <a:noFill/>
            </a:ln>
          </c:spPr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Traditional!$B$12:$E$12</c:f>
              <c:numCache>
                <c:formatCode>#,##0.00</c:formatCode>
                <c:ptCount val="4"/>
                <c:pt idx="0" formatCode="#,##0">
                  <c:v>30</c:v>
                </c:pt>
                <c:pt idx="1">
                  <c:v>7.6666666666659999</c:v>
                </c:pt>
                <c:pt idx="2" formatCode="#,##0">
                  <c:v>4</c:v>
                </c:pt>
                <c:pt idx="3">
                  <c:v>0.66666666666600005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4C-49EB-BC5B-ACAC7C9C6BB3}"/>
            </c:ext>
          </c:extLst>
        </c:ser>
        <c:ser>
          <c:idx val="2"/>
          <c:order val="2"/>
          <c:tx>
            <c:strRef>
              <c:f>Traditional!$A$8</c:f>
              <c:strCache>
                <c:ptCount val="1"/>
                <c:pt idx="0">
                  <c:v>TMC Trinidad Campus</c:v>
                </c:pt>
              </c:strCache>
            </c:strRef>
          </c:tx>
          <c:spPr>
            <a:solidFill>
              <a:srgbClr val="993333"/>
            </a:solidFill>
            <a:ln w="25400">
              <a:noFill/>
            </a:ln>
          </c:spPr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Traditional!$B$8:$E$8</c:f>
              <c:numCache>
                <c:formatCode>#,##0.00</c:formatCode>
                <c:ptCount val="4"/>
                <c:pt idx="0" formatCode="#,##0">
                  <c:v>46</c:v>
                </c:pt>
                <c:pt idx="1">
                  <c:v>10.633333333333001</c:v>
                </c:pt>
                <c:pt idx="2" formatCode="#,##0">
                  <c:v>19</c:v>
                </c:pt>
                <c:pt idx="3">
                  <c:v>3.766666666666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4C-49EB-BC5B-ACAC7C9C6BB3}"/>
            </c:ext>
          </c:extLst>
        </c:ser>
        <c:ser>
          <c:idx val="3"/>
          <c:order val="3"/>
          <c:tx>
            <c:strRef>
              <c:f>Traditional!#REF!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CCCC00"/>
            </a:solidFill>
            <a:ln w="25400">
              <a:noFill/>
            </a:ln>
          </c:spPr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4C-49EB-BC5B-ACAC7C9C6BB3}"/>
            </c:ext>
          </c:extLst>
        </c:ser>
        <c:ser>
          <c:idx val="4"/>
          <c:order val="4"/>
          <c:tx>
            <c:strRef>
              <c:f>Traditional!$A$13</c:f>
              <c:strCache>
                <c:ptCount val="1"/>
                <c:pt idx="0">
                  <c:v>TPR Prison Campus</c:v>
                </c:pt>
              </c:strCache>
            </c:strRef>
          </c:tx>
          <c:spPr>
            <a:solidFill>
              <a:srgbClr val="336633"/>
            </a:solidFill>
            <a:ln w="25400">
              <a:noFill/>
            </a:ln>
          </c:spPr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Traditional!$B$13:$E$13</c:f>
              <c:numCache>
                <c:formatCode>#,##0.00</c:formatCode>
                <c:ptCount val="4"/>
                <c:pt idx="0" formatCode="#,##0">
                  <c:v>181</c:v>
                </c:pt>
                <c:pt idx="1">
                  <c:v>37.4</c:v>
                </c:pt>
                <c:pt idx="2" formatCode="#,##0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24C-49EB-BC5B-ACAC7C9C6BB3}"/>
            </c:ext>
          </c:extLst>
        </c:ser>
        <c:ser>
          <c:idx val="5"/>
          <c:order val="5"/>
          <c:tx>
            <c:strRef>
              <c:f>Traditional!$A$9</c:f>
              <c:strCache>
                <c:ptCount val="1"/>
                <c:pt idx="0">
                  <c:v>TZY Alamosa Misc Campus</c:v>
                </c:pt>
              </c:strCache>
            </c:strRef>
          </c:tx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Traditional!$B$9:$E$9</c:f>
              <c:numCache>
                <c:formatCode>#,##0.00</c:formatCode>
                <c:ptCount val="4"/>
                <c:pt idx="0" formatCode="#,##0">
                  <c:v>6</c:v>
                </c:pt>
                <c:pt idx="1">
                  <c:v>1.133333333333</c:v>
                </c:pt>
                <c:pt idx="2" formatCode="#,##0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24C-49EB-BC5B-ACAC7C9C6BB3}"/>
            </c:ext>
          </c:extLst>
        </c:ser>
        <c:ser>
          <c:idx val="6"/>
          <c:order val="6"/>
          <c:tx>
            <c:strRef>
              <c:f>Traditional!$A$10</c:f>
              <c:strCache>
                <c:ptCount val="1"/>
                <c:pt idx="0">
                  <c:v>TZZ Trinidad Misc Campus</c:v>
                </c:pt>
              </c:strCache>
            </c:strRef>
          </c:tx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Traditional!$B$10:$E$10</c:f>
              <c:numCache>
                <c:formatCode>#,##0.00</c:formatCode>
                <c:ptCount val="4"/>
                <c:pt idx="0" formatCode="#,##0">
                  <c:v>0</c:v>
                </c:pt>
                <c:pt idx="1">
                  <c:v>0</c:v>
                </c:pt>
                <c:pt idx="2" formatCode="#,##0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24C-49EB-BC5B-ACAC7C9C6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901472"/>
        <c:axId val="114192184"/>
      </c:barChart>
      <c:catAx>
        <c:axId val="21590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14192184"/>
        <c:crosses val="autoZero"/>
        <c:auto val="0"/>
        <c:lblAlgn val="ctr"/>
        <c:lblOffset val="100"/>
        <c:tickLblSkip val="14"/>
        <c:tickMarkSkip val="1"/>
        <c:noMultiLvlLbl val="0"/>
      </c:catAx>
      <c:valAx>
        <c:axId val="114192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n-US"/>
              </a:p>
            </c:rich>
          </c:tx>
          <c:layout>
            <c:manualLayout>
              <c:xMode val="edge"/>
              <c:yMode val="edge"/>
              <c:x val="0.26115344498317883"/>
              <c:y val="0.2238805970149253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2159014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0.74586160401739021"/>
          <c:y val="0.1100588977858727"/>
          <c:w val="0.21483637263496524"/>
          <c:h val="0.7567274749053315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4925" cmpd="thickThin">
      <a:solidFill>
        <a:srgbClr val="C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1" l="0.75" r="0.75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31</xdr:row>
      <xdr:rowOff>53340</xdr:rowOff>
    </xdr:from>
    <xdr:to>
      <xdr:col>18</xdr:col>
      <xdr:colOff>412750</xdr:colOff>
      <xdr:row>43</xdr:row>
      <xdr:rowOff>44450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8"/>
  <sheetViews>
    <sheetView zoomScaleNormal="100" workbookViewId="0">
      <selection activeCell="A2" sqref="A2"/>
    </sheetView>
  </sheetViews>
  <sheetFormatPr baseColWidth="10" defaultColWidth="9" defaultRowHeight="12.75" customHeight="1"/>
  <cols>
    <col min="1" max="1" width="22.19921875" customWidth="1"/>
    <col min="2" max="14" width="8.59765625" customWidth="1"/>
    <col min="15" max="15" width="6.19921875" bestFit="1" customWidth="1"/>
  </cols>
  <sheetData>
    <row r="1" spans="1:14" ht="24" customHeight="1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</row>
    <row r="2" spans="1:14" ht="13">
      <c r="A2" s="1" t="s">
        <v>22</v>
      </c>
      <c r="B2" s="2" t="s">
        <v>71</v>
      </c>
      <c r="F2" s="67"/>
      <c r="I2" s="66"/>
    </row>
    <row r="3" spans="1:14" ht="15">
      <c r="A3" s="1" t="s">
        <v>23</v>
      </c>
      <c r="B3" s="2" t="s">
        <v>94</v>
      </c>
      <c r="G3" s="62"/>
      <c r="I3" s="97"/>
    </row>
    <row r="4" spans="1:14" ht="12.75" customHeight="1">
      <c r="A4" s="53">
        <v>45047</v>
      </c>
      <c r="B4" s="100"/>
    </row>
    <row r="5" spans="1:14" ht="22.25" customHeight="1" thickBot="1">
      <c r="A5" s="131" t="s">
        <v>1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</row>
    <row r="6" spans="1:14" ht="24.5" customHeight="1" thickBot="1">
      <c r="A6" s="3"/>
      <c r="B6" s="133" t="s">
        <v>2</v>
      </c>
      <c r="C6" s="134"/>
      <c r="D6" s="135" t="s">
        <v>3</v>
      </c>
      <c r="E6" s="134"/>
      <c r="F6" s="135" t="s">
        <v>4</v>
      </c>
      <c r="G6" s="134"/>
      <c r="H6" s="133" t="s">
        <v>5</v>
      </c>
      <c r="I6" s="134"/>
      <c r="J6" s="135" t="s">
        <v>6</v>
      </c>
      <c r="K6" s="134"/>
      <c r="L6" s="133" t="s">
        <v>7</v>
      </c>
      <c r="M6" s="134"/>
    </row>
    <row r="7" spans="1:14" ht="25" thickBot="1">
      <c r="A7" s="69" t="s">
        <v>8</v>
      </c>
      <c r="B7" s="68" t="s">
        <v>9</v>
      </c>
      <c r="C7" s="69" t="s">
        <v>10</v>
      </c>
      <c r="D7" s="68" t="s">
        <v>9</v>
      </c>
      <c r="E7" s="68" t="s">
        <v>10</v>
      </c>
      <c r="F7" s="68" t="s">
        <v>9</v>
      </c>
      <c r="G7" s="69" t="s">
        <v>10</v>
      </c>
      <c r="H7" s="68" t="s">
        <v>9</v>
      </c>
      <c r="I7" s="69" t="s">
        <v>10</v>
      </c>
      <c r="J7" s="68" t="s">
        <v>9</v>
      </c>
      <c r="K7" s="69" t="s">
        <v>10</v>
      </c>
      <c r="L7" s="68" t="s">
        <v>9</v>
      </c>
      <c r="M7" s="69" t="s">
        <v>10</v>
      </c>
    </row>
    <row r="8" spans="1:14" ht="14" thickBot="1">
      <c r="A8" s="4" t="s">
        <v>72</v>
      </c>
      <c r="B8" s="5">
        <v>313</v>
      </c>
      <c r="C8" s="6">
        <v>68.900000000000006</v>
      </c>
      <c r="D8" s="5">
        <v>0</v>
      </c>
      <c r="E8" s="6">
        <v>0</v>
      </c>
      <c r="F8" s="5">
        <v>27</v>
      </c>
      <c r="G8" s="6">
        <v>5.6</v>
      </c>
      <c r="H8" s="5">
        <v>0</v>
      </c>
      <c r="I8" s="6">
        <v>0</v>
      </c>
      <c r="J8" s="5">
        <v>0</v>
      </c>
      <c r="K8" s="6">
        <v>0</v>
      </c>
      <c r="L8" s="5">
        <v>340</v>
      </c>
      <c r="M8" s="6">
        <v>74.5</v>
      </c>
    </row>
    <row r="9" spans="1:14" ht="12.75" customHeight="1">
      <c r="D9" s="64"/>
      <c r="H9" s="64"/>
      <c r="J9" s="64"/>
      <c r="K9" s="64"/>
      <c r="L9" s="63"/>
      <c r="M9" s="64"/>
    </row>
    <row r="10" spans="1:14" ht="21" customHeight="1" thickBot="1">
      <c r="A10" s="131" t="s">
        <v>11</v>
      </c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</row>
    <row r="11" spans="1:14" ht="24.5" customHeight="1" thickBot="1">
      <c r="A11" s="3"/>
      <c r="B11" s="70"/>
      <c r="C11" s="133" t="s">
        <v>2</v>
      </c>
      <c r="D11" s="134"/>
      <c r="E11" s="135" t="s">
        <v>3</v>
      </c>
      <c r="F11" s="134"/>
      <c r="G11" s="135" t="s">
        <v>4</v>
      </c>
      <c r="H11" s="134"/>
      <c r="I11" s="133" t="s">
        <v>5</v>
      </c>
      <c r="J11" s="134"/>
      <c r="K11" s="135" t="s">
        <v>6</v>
      </c>
      <c r="L11" s="134"/>
      <c r="M11" s="133" t="s">
        <v>7</v>
      </c>
      <c r="N11" s="134"/>
    </row>
    <row r="12" spans="1:14" ht="25" thickBot="1">
      <c r="A12" s="69" t="s">
        <v>15</v>
      </c>
      <c r="B12" s="69" t="s">
        <v>12</v>
      </c>
      <c r="C12" s="68" t="s">
        <v>9</v>
      </c>
      <c r="D12" s="69" t="s">
        <v>10</v>
      </c>
      <c r="E12" s="68" t="s">
        <v>9</v>
      </c>
      <c r="F12" s="68" t="s">
        <v>10</v>
      </c>
      <c r="G12" s="68" t="s">
        <v>9</v>
      </c>
      <c r="H12" s="69" t="s">
        <v>10</v>
      </c>
      <c r="I12" s="68" t="s">
        <v>9</v>
      </c>
      <c r="J12" s="69" t="s">
        <v>10</v>
      </c>
      <c r="K12" s="68" t="s">
        <v>9</v>
      </c>
      <c r="L12" s="69" t="s">
        <v>10</v>
      </c>
      <c r="M12" s="68" t="s">
        <v>9</v>
      </c>
      <c r="N12" s="69" t="s">
        <v>10</v>
      </c>
    </row>
    <row r="13" spans="1:14" ht="14" thickBot="1">
      <c r="A13" s="129" t="s">
        <v>56</v>
      </c>
      <c r="B13" s="118" t="s">
        <v>57</v>
      </c>
      <c r="C13" s="119">
        <v>15</v>
      </c>
      <c r="D13" s="120">
        <v>1.5</v>
      </c>
      <c r="E13" s="119">
        <v>0</v>
      </c>
      <c r="F13" s="120">
        <v>0</v>
      </c>
      <c r="G13" s="119">
        <v>2</v>
      </c>
      <c r="H13" s="120">
        <v>0.2</v>
      </c>
      <c r="I13" s="119">
        <v>0</v>
      </c>
      <c r="J13" s="120">
        <v>0</v>
      </c>
      <c r="K13" s="119">
        <v>0</v>
      </c>
      <c r="L13" s="120">
        <v>0</v>
      </c>
      <c r="M13" s="119">
        <v>17</v>
      </c>
      <c r="N13" s="120">
        <v>1.7</v>
      </c>
    </row>
    <row r="14" spans="1:14" ht="14" thickBot="1">
      <c r="A14" s="130" t="s">
        <v>13</v>
      </c>
      <c r="B14" s="121" t="s">
        <v>17</v>
      </c>
      <c r="C14" s="114">
        <v>46</v>
      </c>
      <c r="D14" s="115">
        <v>7.6666666666659999</v>
      </c>
      <c r="E14" s="114">
        <v>0</v>
      </c>
      <c r="F14" s="115">
        <v>0</v>
      </c>
      <c r="G14" s="114">
        <v>4</v>
      </c>
      <c r="H14" s="115">
        <v>0.66666666666600005</v>
      </c>
      <c r="I14" s="114">
        <v>0</v>
      </c>
      <c r="J14" s="115">
        <v>0</v>
      </c>
      <c r="K14" s="114">
        <v>0</v>
      </c>
      <c r="L14" s="115">
        <v>0</v>
      </c>
      <c r="M14" s="114">
        <v>50</v>
      </c>
      <c r="N14" s="115">
        <v>8.333333333333</v>
      </c>
    </row>
    <row r="15" spans="1:14" ht="14" thickBot="1">
      <c r="A15" s="129" t="s">
        <v>62</v>
      </c>
      <c r="B15" s="113" t="s">
        <v>63</v>
      </c>
      <c r="C15" s="114">
        <v>10</v>
      </c>
      <c r="D15" s="115">
        <v>1.633333333333</v>
      </c>
      <c r="E15" s="114">
        <v>0</v>
      </c>
      <c r="F15" s="115">
        <v>0</v>
      </c>
      <c r="G15" s="114">
        <v>2</v>
      </c>
      <c r="H15" s="115">
        <v>0.3</v>
      </c>
      <c r="I15" s="114">
        <v>0</v>
      </c>
      <c r="J15" s="115">
        <v>0</v>
      </c>
      <c r="K15" s="114">
        <v>0</v>
      </c>
      <c r="L15" s="115">
        <v>0</v>
      </c>
      <c r="M15" s="114">
        <v>12</v>
      </c>
      <c r="N15" s="115">
        <v>1.9333333333330001</v>
      </c>
    </row>
    <row r="16" spans="1:14" ht="14" thickBot="1">
      <c r="A16" s="4" t="s">
        <v>72</v>
      </c>
      <c r="B16" s="116"/>
      <c r="C16" s="114">
        <v>0</v>
      </c>
      <c r="D16" s="117">
        <f>SUM(D13:D15)</f>
        <v>10.799999999999001</v>
      </c>
      <c r="E16" s="114">
        <v>0</v>
      </c>
      <c r="F16" s="117">
        <f>SUM(F13:F15)</f>
        <v>0</v>
      </c>
      <c r="G16" s="114">
        <v>0</v>
      </c>
      <c r="H16" s="117">
        <f>SUM(H13:H15)</f>
        <v>1.1666666666660002</v>
      </c>
      <c r="I16" s="114">
        <v>0</v>
      </c>
      <c r="J16" s="117">
        <f>SUM(J13:J15)</f>
        <v>0</v>
      </c>
      <c r="K16" s="114">
        <v>0</v>
      </c>
      <c r="L16" s="117">
        <f>SUM(L13:L15)</f>
        <v>0</v>
      </c>
      <c r="M16" s="114">
        <v>0</v>
      </c>
      <c r="N16" s="117">
        <f>SUM(N13:N15)</f>
        <v>11.966666666665999</v>
      </c>
    </row>
    <row r="17" spans="1:14" ht="24" customHeight="1" thickBot="1">
      <c r="A17" s="136" t="s">
        <v>14</v>
      </c>
      <c r="B17" s="131"/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</row>
    <row r="18" spans="1:14" ht="24.5" customHeight="1" thickBot="1">
      <c r="A18" s="3"/>
      <c r="B18" s="3"/>
      <c r="C18" s="133" t="s">
        <v>2</v>
      </c>
      <c r="D18" s="134"/>
      <c r="E18" s="135" t="s">
        <v>3</v>
      </c>
      <c r="F18" s="134"/>
      <c r="G18" s="135" t="s">
        <v>4</v>
      </c>
      <c r="H18" s="134"/>
      <c r="I18" s="133" t="s">
        <v>5</v>
      </c>
      <c r="J18" s="134"/>
      <c r="K18" s="135" t="s">
        <v>6</v>
      </c>
      <c r="L18" s="134"/>
      <c r="M18" s="133" t="s">
        <v>7</v>
      </c>
      <c r="N18" s="134"/>
    </row>
    <row r="19" spans="1:14" ht="25" thickBot="1">
      <c r="A19" s="69" t="s">
        <v>15</v>
      </c>
      <c r="B19" s="69" t="s">
        <v>12</v>
      </c>
      <c r="C19" s="68" t="s">
        <v>9</v>
      </c>
      <c r="D19" s="69" t="s">
        <v>10</v>
      </c>
      <c r="E19" s="68" t="s">
        <v>9</v>
      </c>
      <c r="F19" s="68" t="s">
        <v>10</v>
      </c>
      <c r="G19" s="68" t="s">
        <v>9</v>
      </c>
      <c r="H19" s="69" t="s">
        <v>10</v>
      </c>
      <c r="I19" s="68" t="s">
        <v>9</v>
      </c>
      <c r="J19" s="69" t="s">
        <v>10</v>
      </c>
      <c r="K19" s="68" t="s">
        <v>9</v>
      </c>
      <c r="L19" s="69" t="s">
        <v>10</v>
      </c>
      <c r="M19" s="68" t="s">
        <v>9</v>
      </c>
      <c r="N19" s="69" t="s">
        <v>10</v>
      </c>
    </row>
    <row r="20" spans="1:14" ht="14" thickBot="1">
      <c r="A20" s="10" t="s">
        <v>73</v>
      </c>
      <c r="B20" s="7" t="s">
        <v>16</v>
      </c>
      <c r="C20" s="5">
        <v>48</v>
      </c>
      <c r="D20" s="6">
        <v>8.7333333333330003</v>
      </c>
      <c r="E20" s="5">
        <v>0</v>
      </c>
      <c r="F20" s="6">
        <v>0</v>
      </c>
      <c r="G20" s="5">
        <v>3</v>
      </c>
      <c r="H20" s="6">
        <v>0.56666666666599996</v>
      </c>
      <c r="I20" s="5">
        <v>0</v>
      </c>
      <c r="J20" s="6">
        <v>0</v>
      </c>
      <c r="K20" s="5">
        <v>0</v>
      </c>
      <c r="L20" s="6">
        <v>0</v>
      </c>
      <c r="M20" s="5">
        <v>51</v>
      </c>
      <c r="N20" s="6">
        <v>9.3000000000000007</v>
      </c>
    </row>
    <row r="21" spans="1:14" ht="14" thickBot="1">
      <c r="A21" s="10" t="s">
        <v>74</v>
      </c>
      <c r="B21" s="7" t="s">
        <v>18</v>
      </c>
      <c r="C21" s="5">
        <v>50</v>
      </c>
      <c r="D21" s="6">
        <v>10.633333333333001</v>
      </c>
      <c r="E21" s="5">
        <v>0</v>
      </c>
      <c r="F21" s="6">
        <v>0</v>
      </c>
      <c r="G21" s="5">
        <v>21</v>
      </c>
      <c r="H21" s="6">
        <v>3.766666666666</v>
      </c>
      <c r="I21" s="5">
        <v>0</v>
      </c>
      <c r="J21" s="6">
        <v>0</v>
      </c>
      <c r="K21" s="5">
        <v>0</v>
      </c>
      <c r="L21" s="6">
        <v>0</v>
      </c>
      <c r="M21" s="5">
        <v>71</v>
      </c>
      <c r="N21" s="6">
        <v>14.4</v>
      </c>
    </row>
    <row r="22" spans="1:14" ht="14" thickBot="1">
      <c r="A22" s="10" t="s">
        <v>75</v>
      </c>
      <c r="B22" s="7" t="s">
        <v>19</v>
      </c>
      <c r="C22" s="5">
        <v>10</v>
      </c>
      <c r="D22" s="6">
        <v>1.133333333333</v>
      </c>
      <c r="E22" s="5">
        <v>0</v>
      </c>
      <c r="F22" s="6">
        <v>0</v>
      </c>
      <c r="G22" s="5">
        <v>0</v>
      </c>
      <c r="H22" s="6">
        <v>0</v>
      </c>
      <c r="I22" s="5">
        <v>0</v>
      </c>
      <c r="J22" s="6">
        <v>0</v>
      </c>
      <c r="K22" s="5">
        <v>0</v>
      </c>
      <c r="L22" s="6">
        <v>0</v>
      </c>
      <c r="M22" s="5">
        <v>10</v>
      </c>
      <c r="N22" s="6">
        <v>1.133333333333</v>
      </c>
    </row>
    <row r="23" spans="1:14" ht="14" thickBot="1">
      <c r="A23" s="10" t="s">
        <v>76</v>
      </c>
      <c r="B23" s="7" t="s">
        <v>20</v>
      </c>
      <c r="C23" s="5">
        <v>0</v>
      </c>
      <c r="D23" s="6">
        <v>0</v>
      </c>
      <c r="E23" s="5">
        <v>0</v>
      </c>
      <c r="F23" s="6">
        <v>0</v>
      </c>
      <c r="G23" s="5">
        <v>0</v>
      </c>
      <c r="H23" s="6">
        <v>0</v>
      </c>
      <c r="I23" s="5">
        <v>0</v>
      </c>
      <c r="J23" s="6">
        <v>0</v>
      </c>
      <c r="K23" s="5">
        <v>0</v>
      </c>
      <c r="L23" s="6">
        <v>0</v>
      </c>
      <c r="M23" s="5">
        <v>0</v>
      </c>
      <c r="N23" s="6">
        <v>0</v>
      </c>
    </row>
    <row r="24" spans="1:14" ht="14" thickBot="1">
      <c r="A24" s="10" t="s">
        <v>56</v>
      </c>
      <c r="B24" s="60" t="s">
        <v>57</v>
      </c>
      <c r="C24" s="107">
        <v>15</v>
      </c>
      <c r="D24" s="108">
        <v>1.5</v>
      </c>
      <c r="E24" s="107">
        <v>0</v>
      </c>
      <c r="F24" s="108">
        <v>0</v>
      </c>
      <c r="G24" s="107">
        <v>2</v>
      </c>
      <c r="H24" s="108">
        <v>0.2</v>
      </c>
      <c r="I24" s="107">
        <v>0</v>
      </c>
      <c r="J24" s="108">
        <v>0</v>
      </c>
      <c r="K24" s="107">
        <v>0</v>
      </c>
      <c r="L24" s="108">
        <v>0</v>
      </c>
      <c r="M24" s="107">
        <v>17</v>
      </c>
      <c r="N24" s="108">
        <v>1.7</v>
      </c>
    </row>
    <row r="25" spans="1:14" ht="14" thickBot="1">
      <c r="A25" s="10" t="s">
        <v>77</v>
      </c>
      <c r="B25" s="7" t="s">
        <v>17</v>
      </c>
      <c r="C25" s="5">
        <v>46</v>
      </c>
      <c r="D25" s="6">
        <v>7.6666666666659999</v>
      </c>
      <c r="E25" s="5">
        <v>0</v>
      </c>
      <c r="F25" s="6">
        <v>0</v>
      </c>
      <c r="G25" s="5">
        <v>4</v>
      </c>
      <c r="H25" s="6">
        <v>0.66666666666600005</v>
      </c>
      <c r="I25" s="5">
        <v>0</v>
      </c>
      <c r="J25" s="6">
        <v>0</v>
      </c>
      <c r="K25" s="5">
        <v>0</v>
      </c>
      <c r="L25" s="6">
        <v>0</v>
      </c>
      <c r="M25" s="5">
        <v>50</v>
      </c>
      <c r="N25" s="6">
        <v>8.333333333333</v>
      </c>
    </row>
    <row r="26" spans="1:14" ht="14" thickBot="1">
      <c r="A26" s="10" t="s">
        <v>78</v>
      </c>
      <c r="B26" s="7" t="s">
        <v>31</v>
      </c>
      <c r="C26" s="5">
        <v>181</v>
      </c>
      <c r="D26" s="6">
        <v>37.4</v>
      </c>
      <c r="E26" s="5">
        <v>0</v>
      </c>
      <c r="F26" s="6">
        <v>0</v>
      </c>
      <c r="G26" s="5">
        <v>0</v>
      </c>
      <c r="H26" s="6">
        <v>0</v>
      </c>
      <c r="I26" s="5">
        <v>0</v>
      </c>
      <c r="J26" s="6">
        <v>0</v>
      </c>
      <c r="K26" s="5">
        <v>0</v>
      </c>
      <c r="L26" s="6">
        <v>0</v>
      </c>
      <c r="M26" s="5">
        <v>181</v>
      </c>
      <c r="N26" s="6">
        <v>37.4</v>
      </c>
    </row>
    <row r="27" spans="1:14" ht="14" thickBot="1">
      <c r="A27" s="10" t="s">
        <v>64</v>
      </c>
      <c r="B27" s="109" t="s">
        <v>59</v>
      </c>
      <c r="C27" s="5">
        <v>0</v>
      </c>
      <c r="D27" s="6">
        <v>0</v>
      </c>
      <c r="E27" s="5">
        <v>0</v>
      </c>
      <c r="F27" s="6">
        <v>0</v>
      </c>
      <c r="G27" s="5">
        <v>0</v>
      </c>
      <c r="H27" s="6">
        <v>0</v>
      </c>
      <c r="I27" s="5">
        <v>0</v>
      </c>
      <c r="J27" s="6">
        <v>0</v>
      </c>
      <c r="K27" s="5">
        <v>0</v>
      </c>
      <c r="L27" s="6">
        <v>0</v>
      </c>
      <c r="M27" s="5">
        <v>0</v>
      </c>
      <c r="N27" s="6">
        <v>0</v>
      </c>
    </row>
    <row r="28" spans="1:14" ht="14" thickBot="1">
      <c r="A28" s="10" t="s">
        <v>65</v>
      </c>
      <c r="B28" s="109" t="s">
        <v>61</v>
      </c>
      <c r="C28" s="5">
        <v>0</v>
      </c>
      <c r="D28" s="6">
        <v>0</v>
      </c>
      <c r="E28" s="5">
        <v>0</v>
      </c>
      <c r="F28" s="6">
        <v>0</v>
      </c>
      <c r="G28" s="5">
        <v>0</v>
      </c>
      <c r="H28" s="6">
        <v>0</v>
      </c>
      <c r="I28" s="5">
        <v>0</v>
      </c>
      <c r="J28" s="6">
        <v>0</v>
      </c>
      <c r="K28" s="5">
        <v>0</v>
      </c>
      <c r="L28" s="6">
        <v>0</v>
      </c>
      <c r="M28" s="5">
        <v>0</v>
      </c>
      <c r="N28" s="6">
        <v>0</v>
      </c>
    </row>
    <row r="29" spans="1:14" ht="14" thickBot="1">
      <c r="A29" s="10" t="s">
        <v>66</v>
      </c>
      <c r="B29" s="109" t="s">
        <v>63</v>
      </c>
      <c r="C29" s="5">
        <v>10</v>
      </c>
      <c r="D29" s="6">
        <v>1.633333333333</v>
      </c>
      <c r="E29" s="5">
        <v>0</v>
      </c>
      <c r="F29" s="6">
        <v>0</v>
      </c>
      <c r="G29" s="5">
        <v>2</v>
      </c>
      <c r="H29" s="6">
        <v>0.3</v>
      </c>
      <c r="I29" s="5">
        <v>0</v>
      </c>
      <c r="J29" s="6">
        <v>0</v>
      </c>
      <c r="K29" s="5">
        <v>0</v>
      </c>
      <c r="L29" s="6">
        <v>0</v>
      </c>
      <c r="M29" s="5">
        <v>12</v>
      </c>
      <c r="N29" s="6">
        <v>1.9333333333330001</v>
      </c>
    </row>
    <row r="30" spans="1:14" ht="14" thickBot="1">
      <c r="A30" s="10" t="s">
        <v>81</v>
      </c>
      <c r="B30" s="109" t="s">
        <v>82</v>
      </c>
      <c r="C30" s="107">
        <v>2</v>
      </c>
      <c r="D30" s="108">
        <v>0.2</v>
      </c>
      <c r="E30" s="107">
        <v>0</v>
      </c>
      <c r="F30" s="108">
        <v>0</v>
      </c>
      <c r="G30" s="107">
        <v>1</v>
      </c>
      <c r="H30" s="108">
        <v>0.1</v>
      </c>
      <c r="I30" s="107">
        <v>0</v>
      </c>
      <c r="J30" s="108">
        <v>0</v>
      </c>
      <c r="K30" s="107">
        <v>0</v>
      </c>
      <c r="L30" s="108">
        <v>0</v>
      </c>
      <c r="M30" s="107">
        <v>3</v>
      </c>
      <c r="N30" s="108">
        <v>0.3</v>
      </c>
    </row>
    <row r="31" spans="1:14" ht="12.75" customHeight="1" thickBot="1">
      <c r="A31" s="127" t="s">
        <v>72</v>
      </c>
      <c r="B31" s="128" t="s">
        <v>21</v>
      </c>
      <c r="C31" s="5">
        <v>0</v>
      </c>
      <c r="D31" s="61">
        <f>SUM(D20:D30)</f>
        <v>68.899999999998002</v>
      </c>
      <c r="E31" s="5">
        <v>0</v>
      </c>
      <c r="F31" s="61">
        <f>SUM(F20:F26)</f>
        <v>0</v>
      </c>
      <c r="G31" s="5">
        <v>0</v>
      </c>
      <c r="H31" s="61">
        <f>SUM(H20:H30)</f>
        <v>5.5999999999979995</v>
      </c>
      <c r="I31" s="5">
        <v>0</v>
      </c>
      <c r="J31" s="61">
        <f>SUM(J20:J30)</f>
        <v>0</v>
      </c>
      <c r="K31" s="5">
        <v>0</v>
      </c>
      <c r="L31" s="61">
        <f>SUM(L20:L30)</f>
        <v>0</v>
      </c>
      <c r="M31" s="5">
        <v>0</v>
      </c>
      <c r="N31" s="61">
        <f>SUM(N20:N30)</f>
        <v>74.499999999998991</v>
      </c>
    </row>
    <row r="32" spans="1:14" ht="13">
      <c r="A32" s="9"/>
      <c r="C32" s="63"/>
      <c r="E32" s="63"/>
      <c r="F32" s="8"/>
      <c r="G32" s="63"/>
      <c r="I32" s="63"/>
      <c r="J32" s="64"/>
      <c r="M32" s="63"/>
    </row>
    <row r="33" spans="1:12" ht="12.75" customHeight="1">
      <c r="A33" s="52">
        <v>45047</v>
      </c>
      <c r="J33" s="64"/>
    </row>
    <row r="34" spans="1:12" ht="12.75" customHeight="1">
      <c r="A34" s="52"/>
      <c r="B34" s="110" t="s">
        <v>70</v>
      </c>
      <c r="H34" s="105"/>
      <c r="L34" s="64"/>
    </row>
    <row r="35" spans="1:12" ht="12.75" customHeight="1">
      <c r="B35" s="111" t="s">
        <v>59</v>
      </c>
      <c r="C35" s="111" t="s">
        <v>58</v>
      </c>
      <c r="D35" s="112"/>
      <c r="E35" s="112"/>
      <c r="F35" s="111" t="s">
        <v>67</v>
      </c>
      <c r="H35" s="104"/>
    </row>
    <row r="36" spans="1:12" ht="12.75" customHeight="1">
      <c r="B36" s="111" t="s">
        <v>61</v>
      </c>
      <c r="C36" s="111" t="s">
        <v>60</v>
      </c>
      <c r="D36" s="112"/>
      <c r="E36" s="112"/>
      <c r="F36" s="111" t="s">
        <v>68</v>
      </c>
      <c r="H36" s="104"/>
      <c r="L36" s="66"/>
    </row>
    <row r="37" spans="1:12" ht="12.75" customHeight="1">
      <c r="B37" s="111" t="s">
        <v>63</v>
      </c>
      <c r="C37" s="111" t="s">
        <v>62</v>
      </c>
      <c r="D37" s="112"/>
      <c r="E37" s="112"/>
      <c r="F37" s="111" t="s">
        <v>69</v>
      </c>
      <c r="H37" s="104"/>
      <c r="J37" s="64"/>
      <c r="L37" s="66"/>
    </row>
    <row r="38" spans="1:12" ht="12.75" customHeight="1">
      <c r="B38" s="111"/>
      <c r="C38" s="111"/>
      <c r="F38" s="64"/>
      <c r="H38" s="64"/>
    </row>
  </sheetData>
  <sortState xmlns:xlrd2="http://schemas.microsoft.com/office/spreadsheetml/2017/richdata2" ref="A20:O26">
    <sortCondition ref="B20:B26" customList="TAC,TMC,TZY,TZZ,TON,TCN,TPR"/>
  </sortState>
  <mergeCells count="22">
    <mergeCell ref="M18:N18"/>
    <mergeCell ref="A17:N17"/>
    <mergeCell ref="C11:D11"/>
    <mergeCell ref="E11:F11"/>
    <mergeCell ref="G11:H11"/>
    <mergeCell ref="I11:J11"/>
    <mergeCell ref="K11:L11"/>
    <mergeCell ref="M11:N11"/>
    <mergeCell ref="C18:D18"/>
    <mergeCell ref="E18:F18"/>
    <mergeCell ref="G18:H18"/>
    <mergeCell ref="I18:J18"/>
    <mergeCell ref="K18:L18"/>
    <mergeCell ref="A5:N5"/>
    <mergeCell ref="A1:N1"/>
    <mergeCell ref="A10:N10"/>
    <mergeCell ref="B6:C6"/>
    <mergeCell ref="D6:E6"/>
    <mergeCell ref="F6:G6"/>
    <mergeCell ref="H6:I6"/>
    <mergeCell ref="J6:K6"/>
    <mergeCell ref="L6:M6"/>
  </mergeCells>
  <pageMargins left="0.38" right="0.2" top="0.22" bottom="0.26" header="0.2" footer="0.2"/>
  <pageSetup orientation="landscape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1"/>
  <sheetViews>
    <sheetView tabSelected="1" zoomScale="115" zoomScaleNormal="115" workbookViewId="0"/>
  </sheetViews>
  <sheetFormatPr baseColWidth="10" defaultColWidth="8.796875" defaultRowHeight="13"/>
  <cols>
    <col min="1" max="1" width="18" style="12" customWidth="1"/>
    <col min="2" max="3" width="5.796875" style="12" customWidth="1"/>
    <col min="4" max="4" width="5.3984375" style="12" customWidth="1"/>
    <col min="5" max="5" width="7" style="12" customWidth="1"/>
    <col min="6" max="7" width="5.796875" style="12" customWidth="1"/>
    <col min="8" max="8" width="5.59765625" style="12" customWidth="1"/>
    <col min="9" max="9" width="6.19921875" style="12" customWidth="1"/>
    <col min="10" max="11" width="6.59765625" style="12" customWidth="1"/>
    <col min="12" max="12" width="7.19921875" style="12" customWidth="1"/>
    <col min="13" max="13" width="7.796875" style="12" customWidth="1"/>
    <col min="14" max="14" width="6.19921875" style="12" customWidth="1"/>
    <col min="15" max="15" width="5.796875" style="12" customWidth="1"/>
    <col min="16" max="16" width="6.19921875" style="12" customWidth="1"/>
    <col min="17" max="17" width="7.19921875" style="12" customWidth="1"/>
    <col min="18" max="18" width="7" style="12" customWidth="1"/>
    <col min="19" max="19" width="7.19921875" style="12" customWidth="1"/>
    <col min="20" max="16384" width="8.796875" style="12"/>
  </cols>
  <sheetData>
    <row r="1" spans="1:19" ht="20">
      <c r="A1" s="62"/>
      <c r="B1" s="11" t="s">
        <v>79</v>
      </c>
      <c r="J1" s="62"/>
    </row>
    <row r="2" spans="1:19">
      <c r="A2" s="13"/>
      <c r="B2" s="65" t="s">
        <v>83</v>
      </c>
      <c r="J2" s="48" t="s">
        <v>54</v>
      </c>
    </row>
    <row r="3" spans="1:19" ht="10.25" customHeight="1">
      <c r="A3" s="137"/>
      <c r="B3" s="67"/>
      <c r="J3" s="48" t="s">
        <v>53</v>
      </c>
    </row>
    <row r="4" spans="1:19">
      <c r="A4" s="137"/>
      <c r="B4" s="14" t="s">
        <v>24</v>
      </c>
      <c r="F4" s="14" t="s">
        <v>25</v>
      </c>
      <c r="I4" s="54"/>
      <c r="N4" s="102"/>
    </row>
    <row r="5" spans="1:19" ht="34.5" customHeight="1">
      <c r="A5" s="138"/>
      <c r="B5" s="140" t="s">
        <v>26</v>
      </c>
      <c r="C5" s="140"/>
      <c r="D5" s="140" t="s">
        <v>27</v>
      </c>
      <c r="E5" s="140"/>
      <c r="F5" s="145" t="s">
        <v>87</v>
      </c>
      <c r="G5" s="146"/>
      <c r="H5" s="145" t="s">
        <v>88</v>
      </c>
      <c r="I5" s="146"/>
      <c r="J5" s="141" t="s">
        <v>90</v>
      </c>
      <c r="K5" s="142"/>
      <c r="L5" s="141" t="s">
        <v>92</v>
      </c>
      <c r="M5" s="142"/>
      <c r="N5" s="145" t="s">
        <v>89</v>
      </c>
      <c r="O5" s="146"/>
      <c r="P5" s="141" t="s">
        <v>91</v>
      </c>
      <c r="Q5" s="142"/>
      <c r="R5" s="141" t="s">
        <v>93</v>
      </c>
      <c r="S5" s="142"/>
    </row>
    <row r="6" spans="1:19" ht="22.25" customHeight="1">
      <c r="A6" s="139"/>
      <c r="B6" s="16" t="s">
        <v>9</v>
      </c>
      <c r="C6" s="16" t="s">
        <v>28</v>
      </c>
      <c r="D6" s="16" t="s">
        <v>9</v>
      </c>
      <c r="E6" s="16" t="s">
        <v>28</v>
      </c>
      <c r="F6" s="17" t="s">
        <v>9</v>
      </c>
      <c r="G6" s="17" t="s">
        <v>28</v>
      </c>
      <c r="H6" s="17" t="s">
        <v>9</v>
      </c>
      <c r="I6" s="17" t="s">
        <v>28</v>
      </c>
      <c r="J6" s="18" t="s">
        <v>9</v>
      </c>
      <c r="K6" s="19" t="s">
        <v>28</v>
      </c>
      <c r="L6" s="19" t="s">
        <v>9</v>
      </c>
      <c r="M6" s="19" t="s">
        <v>28</v>
      </c>
      <c r="N6" s="17" t="s">
        <v>9</v>
      </c>
      <c r="O6" s="17" t="s">
        <v>28</v>
      </c>
      <c r="P6" s="18" t="s">
        <v>9</v>
      </c>
      <c r="Q6" s="19" t="s">
        <v>28</v>
      </c>
      <c r="R6" s="19" t="s">
        <v>9</v>
      </c>
      <c r="S6" s="19" t="s">
        <v>28</v>
      </c>
    </row>
    <row r="7" spans="1:19">
      <c r="A7" s="20" t="s">
        <v>36</v>
      </c>
      <c r="B7" s="21">
        <v>44</v>
      </c>
      <c r="C7" s="22">
        <v>8.7333333333330003</v>
      </c>
      <c r="D7" s="21">
        <v>3</v>
      </c>
      <c r="E7" s="22">
        <v>0.56666666666599996</v>
      </c>
      <c r="F7" s="23">
        <f>B7+D7</f>
        <v>47</v>
      </c>
      <c r="G7" s="86">
        <f>C7+E7</f>
        <v>9.2999999999990006</v>
      </c>
      <c r="H7" s="23">
        <v>46</v>
      </c>
      <c r="I7" s="24">
        <v>9.8999999999999986</v>
      </c>
      <c r="J7" s="57">
        <f t="shared" ref="J7:K16" si="0">F7-H7</f>
        <v>1</v>
      </c>
      <c r="K7" s="25">
        <f t="shared" si="0"/>
        <v>-0.60000000000099796</v>
      </c>
      <c r="L7" s="26">
        <f t="shared" ref="L7:M12" si="1">J7/H7</f>
        <v>2.1739130434782608E-2</v>
      </c>
      <c r="M7" s="26">
        <f t="shared" si="1"/>
        <v>-6.0606060606161416E-2</v>
      </c>
      <c r="N7" s="23">
        <v>78</v>
      </c>
      <c r="O7" s="24">
        <v>14.833333333333</v>
      </c>
      <c r="P7" s="57">
        <f>F7-N7</f>
        <v>-31</v>
      </c>
      <c r="Q7" s="25">
        <f>G7-O7</f>
        <v>-5.5333333333339993</v>
      </c>
      <c r="R7" s="26">
        <f>P7/N7</f>
        <v>-0.39743589743589741</v>
      </c>
      <c r="S7" s="26">
        <f>Q7/O7</f>
        <v>-0.37303370786522183</v>
      </c>
    </row>
    <row r="8" spans="1:19">
      <c r="A8" s="20" t="s">
        <v>37</v>
      </c>
      <c r="B8" s="21">
        <v>46</v>
      </c>
      <c r="C8" s="22">
        <v>10.633333333333001</v>
      </c>
      <c r="D8" s="21">
        <v>19</v>
      </c>
      <c r="E8" s="22">
        <v>3.766666666666</v>
      </c>
      <c r="F8" s="23">
        <f t="shared" ref="F8:F13" si="2">B8+D8</f>
        <v>65</v>
      </c>
      <c r="G8" s="86">
        <f t="shared" ref="G8:G13" si="3">C8+E8</f>
        <v>14.399999999999</v>
      </c>
      <c r="H8" s="23">
        <v>57</v>
      </c>
      <c r="I8" s="24">
        <v>12.466666666666001</v>
      </c>
      <c r="J8" s="58">
        <f>F8-H8</f>
        <v>8</v>
      </c>
      <c r="K8" s="27">
        <f>G8-I8</f>
        <v>1.9333333333329996</v>
      </c>
      <c r="L8" s="28">
        <f>J8/H8</f>
        <v>0.14035087719298245</v>
      </c>
      <c r="M8" s="28">
        <f>K8/I8</f>
        <v>0.15508021390372484</v>
      </c>
      <c r="N8" s="23">
        <v>66</v>
      </c>
      <c r="O8" s="24">
        <v>14.316666666665999</v>
      </c>
      <c r="P8" s="57">
        <f t="shared" ref="P8:P16" si="4">F8-N8</f>
        <v>-1</v>
      </c>
      <c r="Q8" s="25">
        <f t="shared" ref="Q8:Q16" si="5">G8-O8</f>
        <v>8.3333333333001747E-2</v>
      </c>
      <c r="R8" s="26">
        <f t="shared" ref="R8:R16" si="6">P8/N8</f>
        <v>-1.5151515151515152E-2</v>
      </c>
      <c r="S8" s="26">
        <f t="shared" ref="S8:S12" si="7">Q8/O8</f>
        <v>5.8207217694765286E-3</v>
      </c>
    </row>
    <row r="9" spans="1:19">
      <c r="A9" s="20" t="s">
        <v>38</v>
      </c>
      <c r="B9" s="21">
        <v>6</v>
      </c>
      <c r="C9" s="22">
        <v>1.133333333333</v>
      </c>
      <c r="D9" s="21">
        <v>0</v>
      </c>
      <c r="E9" s="22">
        <v>0</v>
      </c>
      <c r="F9" s="23">
        <f t="shared" si="2"/>
        <v>6</v>
      </c>
      <c r="G9" s="86">
        <f t="shared" si="3"/>
        <v>1.133333333333</v>
      </c>
      <c r="H9" s="23">
        <v>0</v>
      </c>
      <c r="I9" s="24">
        <v>6.6666666666000005E-2</v>
      </c>
      <c r="J9" s="58">
        <f t="shared" ref="J9:K10" si="8">F9-H9</f>
        <v>6</v>
      </c>
      <c r="K9" s="27">
        <f t="shared" si="8"/>
        <v>1.0666666666669999</v>
      </c>
      <c r="L9" s="28">
        <v>0</v>
      </c>
      <c r="M9" s="28">
        <f>K9/I9</f>
        <v>16.000000000164999</v>
      </c>
      <c r="N9" s="23">
        <v>1</v>
      </c>
      <c r="O9" s="24">
        <v>0.26666666666599997</v>
      </c>
      <c r="P9" s="57">
        <f t="shared" si="4"/>
        <v>5</v>
      </c>
      <c r="Q9" s="25">
        <f t="shared" si="5"/>
        <v>0.86666666666699999</v>
      </c>
      <c r="R9" s="26">
        <v>0</v>
      </c>
      <c r="S9" s="26">
        <f t="shared" si="7"/>
        <v>3.2500000000093752</v>
      </c>
    </row>
    <row r="10" spans="1:19">
      <c r="A10" s="20" t="s">
        <v>39</v>
      </c>
      <c r="B10" s="21">
        <v>0</v>
      </c>
      <c r="C10" s="22">
        <v>0</v>
      </c>
      <c r="D10" s="21">
        <v>0</v>
      </c>
      <c r="E10" s="22">
        <v>0</v>
      </c>
      <c r="F10" s="23">
        <f t="shared" si="2"/>
        <v>0</v>
      </c>
      <c r="G10" s="86">
        <f t="shared" si="3"/>
        <v>0</v>
      </c>
      <c r="H10" s="30">
        <v>1</v>
      </c>
      <c r="I10" s="29">
        <v>0.33333333333299997</v>
      </c>
      <c r="J10" s="58">
        <f t="shared" si="8"/>
        <v>-1</v>
      </c>
      <c r="K10" s="27">
        <f t="shared" si="8"/>
        <v>-0.33333333333299997</v>
      </c>
      <c r="L10" s="28">
        <v>0</v>
      </c>
      <c r="M10" s="28">
        <v>0</v>
      </c>
      <c r="N10" s="30">
        <v>0</v>
      </c>
      <c r="O10" s="29">
        <v>0.2</v>
      </c>
      <c r="P10" s="57">
        <f t="shared" si="4"/>
        <v>0</v>
      </c>
      <c r="Q10" s="25">
        <f t="shared" si="5"/>
        <v>-0.2</v>
      </c>
      <c r="R10" s="26">
        <v>0</v>
      </c>
      <c r="S10" s="26">
        <v>0</v>
      </c>
    </row>
    <row r="11" spans="1:19">
      <c r="A11" s="20" t="s">
        <v>86</v>
      </c>
      <c r="B11" s="21">
        <v>1</v>
      </c>
      <c r="C11" s="22">
        <v>1.5</v>
      </c>
      <c r="D11" s="21">
        <v>0</v>
      </c>
      <c r="E11" s="22">
        <v>0.2</v>
      </c>
      <c r="F11" s="23">
        <f t="shared" si="2"/>
        <v>1</v>
      </c>
      <c r="G11" s="86">
        <f t="shared" si="3"/>
        <v>1.7</v>
      </c>
      <c r="H11" s="30">
        <v>0</v>
      </c>
      <c r="I11" s="29">
        <v>0</v>
      </c>
      <c r="J11" s="58">
        <f t="shared" ref="J11" si="9">F11-H11</f>
        <v>1</v>
      </c>
      <c r="K11" s="27">
        <f t="shared" ref="K11" si="10">G11-I11</f>
        <v>1.7</v>
      </c>
      <c r="L11" s="28">
        <v>0</v>
      </c>
      <c r="M11" s="28">
        <v>0</v>
      </c>
      <c r="N11" s="30">
        <v>0</v>
      </c>
      <c r="O11" s="29">
        <v>0</v>
      </c>
      <c r="P11" s="57">
        <f t="shared" ref="P11" si="11">F11-N11</f>
        <v>1</v>
      </c>
      <c r="Q11" s="25">
        <f t="shared" ref="Q11" si="12">G11-O11</f>
        <v>1.7</v>
      </c>
      <c r="R11" s="26">
        <v>0</v>
      </c>
      <c r="S11" s="26">
        <v>0</v>
      </c>
    </row>
    <row r="12" spans="1:19">
      <c r="A12" s="20" t="s">
        <v>40</v>
      </c>
      <c r="B12" s="21">
        <v>30</v>
      </c>
      <c r="C12" s="22">
        <v>7.6666666666659999</v>
      </c>
      <c r="D12" s="21">
        <v>4</v>
      </c>
      <c r="E12" s="22">
        <v>0.66666666666600005</v>
      </c>
      <c r="F12" s="23">
        <f t="shared" si="2"/>
        <v>34</v>
      </c>
      <c r="G12" s="86">
        <f t="shared" si="3"/>
        <v>8.3333333333319999</v>
      </c>
      <c r="H12" s="23">
        <v>41</v>
      </c>
      <c r="I12" s="24">
        <v>10.066666666666</v>
      </c>
      <c r="J12" s="58">
        <f t="shared" si="0"/>
        <v>-7</v>
      </c>
      <c r="K12" s="27">
        <f t="shared" si="0"/>
        <v>-1.7333333333340004</v>
      </c>
      <c r="L12" s="28">
        <f t="shared" si="1"/>
        <v>-0.17073170731707318</v>
      </c>
      <c r="M12" s="28">
        <f t="shared" si="1"/>
        <v>-0.17218543046365381</v>
      </c>
      <c r="N12" s="23">
        <v>53</v>
      </c>
      <c r="O12" s="24">
        <v>13.699999999999001</v>
      </c>
      <c r="P12" s="57">
        <f t="shared" si="4"/>
        <v>-19</v>
      </c>
      <c r="Q12" s="25">
        <f t="shared" si="5"/>
        <v>-5.3666666666670011</v>
      </c>
      <c r="R12" s="26">
        <f t="shared" si="6"/>
        <v>-0.35849056603773582</v>
      </c>
      <c r="S12" s="26">
        <f t="shared" si="7"/>
        <v>-0.39172749391732792</v>
      </c>
    </row>
    <row r="13" spans="1:19">
      <c r="A13" s="20" t="s">
        <v>41</v>
      </c>
      <c r="B13" s="21">
        <v>181</v>
      </c>
      <c r="C13" s="22">
        <v>37.4</v>
      </c>
      <c r="D13" s="21">
        <v>0</v>
      </c>
      <c r="E13" s="22">
        <v>0</v>
      </c>
      <c r="F13" s="23">
        <f t="shared" si="2"/>
        <v>181</v>
      </c>
      <c r="G13" s="86">
        <f t="shared" si="3"/>
        <v>37.4</v>
      </c>
      <c r="H13" s="23">
        <v>0</v>
      </c>
      <c r="I13" s="24">
        <v>0</v>
      </c>
      <c r="J13" s="58">
        <f t="shared" si="0"/>
        <v>181</v>
      </c>
      <c r="K13" s="27">
        <f t="shared" si="0"/>
        <v>37.4</v>
      </c>
      <c r="L13" s="28">
        <v>0</v>
      </c>
      <c r="M13" s="28">
        <v>0</v>
      </c>
      <c r="N13" s="23">
        <v>0</v>
      </c>
      <c r="O13" s="24">
        <v>0</v>
      </c>
      <c r="P13" s="57">
        <f t="shared" si="4"/>
        <v>181</v>
      </c>
      <c r="Q13" s="25">
        <f t="shared" si="5"/>
        <v>37.4</v>
      </c>
      <c r="R13" s="26">
        <v>0</v>
      </c>
      <c r="S13" s="26">
        <v>0</v>
      </c>
    </row>
    <row r="14" spans="1:19">
      <c r="A14" s="20" t="s">
        <v>84</v>
      </c>
      <c r="B14" s="21">
        <v>5</v>
      </c>
      <c r="C14" s="22">
        <v>1.633333333333</v>
      </c>
      <c r="D14" s="123">
        <v>1</v>
      </c>
      <c r="E14" s="124">
        <v>0.3</v>
      </c>
      <c r="F14" s="23">
        <f t="shared" ref="F14" si="13">B14+D14</f>
        <v>6</v>
      </c>
      <c r="G14" s="86">
        <f t="shared" ref="G14" si="14">C14+E14</f>
        <v>1.9333333333330001</v>
      </c>
      <c r="H14" s="23">
        <v>0</v>
      </c>
      <c r="I14" s="24">
        <v>0</v>
      </c>
      <c r="J14" s="58">
        <f t="shared" si="0"/>
        <v>6</v>
      </c>
      <c r="K14" s="27">
        <f t="shared" si="0"/>
        <v>1.9333333333330001</v>
      </c>
      <c r="L14" s="28">
        <v>0</v>
      </c>
      <c r="M14" s="28">
        <v>0</v>
      </c>
      <c r="N14" s="23">
        <v>0</v>
      </c>
      <c r="O14" s="24">
        <v>0</v>
      </c>
      <c r="P14" s="57">
        <f t="shared" si="4"/>
        <v>6</v>
      </c>
      <c r="Q14" s="25">
        <f t="shared" si="5"/>
        <v>1.9333333333330001</v>
      </c>
      <c r="R14" s="26">
        <v>0</v>
      </c>
      <c r="S14" s="26">
        <v>0</v>
      </c>
    </row>
    <row r="15" spans="1:19">
      <c r="A15" s="20" t="s">
        <v>85</v>
      </c>
      <c r="B15" s="123">
        <v>0</v>
      </c>
      <c r="C15" s="124">
        <v>0.2</v>
      </c>
      <c r="D15" s="123">
        <v>0</v>
      </c>
      <c r="E15" s="124">
        <v>0.1</v>
      </c>
      <c r="F15" s="23">
        <f t="shared" ref="F15" si="15">B15+D15</f>
        <v>0</v>
      </c>
      <c r="G15" s="86">
        <f t="shared" ref="G15" si="16">C15+E15</f>
        <v>0.30000000000000004</v>
      </c>
      <c r="H15" s="23">
        <v>0</v>
      </c>
      <c r="I15" s="24">
        <v>0</v>
      </c>
      <c r="J15" s="58">
        <f t="shared" ref="J15" si="17">F15-H15</f>
        <v>0</v>
      </c>
      <c r="K15" s="27">
        <f t="shared" ref="K15" si="18">G15-I15</f>
        <v>0.30000000000000004</v>
      </c>
      <c r="L15" s="28">
        <v>0</v>
      </c>
      <c r="M15" s="28">
        <v>0</v>
      </c>
      <c r="N15" s="23">
        <v>0</v>
      </c>
      <c r="O15" s="24">
        <v>0</v>
      </c>
      <c r="P15" s="57">
        <f t="shared" si="4"/>
        <v>0</v>
      </c>
      <c r="Q15" s="25">
        <f t="shared" si="5"/>
        <v>0.30000000000000004</v>
      </c>
      <c r="R15" s="26">
        <v>0</v>
      </c>
      <c r="S15" s="26">
        <v>0</v>
      </c>
    </row>
    <row r="16" spans="1:19">
      <c r="A16" s="31" t="s">
        <v>72</v>
      </c>
      <c r="B16" s="32">
        <f t="shared" ref="B16:I16" si="19">SUM(B7:B15)</f>
        <v>313</v>
      </c>
      <c r="C16" s="33">
        <f t="shared" si="19"/>
        <v>68.899999999998002</v>
      </c>
      <c r="D16" s="32">
        <f t="shared" si="19"/>
        <v>27</v>
      </c>
      <c r="E16" s="33">
        <f t="shared" si="19"/>
        <v>5.5999999999979995</v>
      </c>
      <c r="F16" s="34">
        <f t="shared" si="19"/>
        <v>340</v>
      </c>
      <c r="G16" s="35">
        <f t="shared" si="19"/>
        <v>74.499999999995978</v>
      </c>
      <c r="H16" s="34">
        <f t="shared" si="19"/>
        <v>145</v>
      </c>
      <c r="I16" s="35">
        <f t="shared" si="19"/>
        <v>32.833333333330998</v>
      </c>
      <c r="J16" s="36">
        <f t="shared" si="0"/>
        <v>195</v>
      </c>
      <c r="K16" s="37">
        <f t="shared" si="0"/>
        <v>41.66666666666498</v>
      </c>
      <c r="L16" s="38">
        <f>J16/H16</f>
        <v>1.3448275862068966</v>
      </c>
      <c r="M16" s="38">
        <f>K16/I16</f>
        <v>1.2690355329949627</v>
      </c>
      <c r="N16" s="34">
        <f>SUM(N7:N15)</f>
        <v>198</v>
      </c>
      <c r="O16" s="35">
        <f>SUM(O7:O15)</f>
        <v>43.316666666663998</v>
      </c>
      <c r="P16" s="36">
        <f t="shared" si="4"/>
        <v>142</v>
      </c>
      <c r="Q16" s="37">
        <f t="shared" si="5"/>
        <v>31.18333333333198</v>
      </c>
      <c r="R16" s="89">
        <f t="shared" si="6"/>
        <v>0.71717171717171713</v>
      </c>
      <c r="S16" s="38">
        <f>Q16/O16</f>
        <v>0.71989226625626546</v>
      </c>
    </row>
    <row r="17" spans="1:19">
      <c r="A17" s="90">
        <v>45047</v>
      </c>
      <c r="C17" s="39"/>
      <c r="G17" s="56" t="s">
        <v>45</v>
      </c>
      <c r="H17" s="106"/>
      <c r="I17" s="55"/>
    </row>
    <row r="18" spans="1:19" ht="7.25" customHeight="1">
      <c r="A18" s="12" t="s">
        <v>33</v>
      </c>
      <c r="C18" s="40"/>
      <c r="I18" s="40"/>
    </row>
    <row r="19" spans="1:19">
      <c r="F19" s="41" t="s">
        <v>42</v>
      </c>
      <c r="G19" s="15"/>
    </row>
    <row r="20" spans="1:19" ht="34.75" customHeight="1">
      <c r="A20" s="126"/>
      <c r="D20" s="99"/>
      <c r="E20" s="15"/>
      <c r="F20" s="143" t="s">
        <v>87</v>
      </c>
      <c r="G20" s="144"/>
      <c r="H20" s="143" t="s">
        <v>55</v>
      </c>
      <c r="I20" s="144"/>
      <c r="J20" s="141" t="s">
        <v>90</v>
      </c>
      <c r="K20" s="142"/>
      <c r="L20" s="141" t="s">
        <v>92</v>
      </c>
      <c r="M20" s="142"/>
      <c r="N20" s="143" t="s">
        <v>52</v>
      </c>
      <c r="O20" s="144"/>
      <c r="P20" s="141" t="s">
        <v>91</v>
      </c>
      <c r="Q20" s="142"/>
      <c r="R20" s="141" t="s">
        <v>93</v>
      </c>
      <c r="S20" s="142"/>
    </row>
    <row r="21" spans="1:19" ht="22.25" customHeight="1">
      <c r="F21" s="93" t="s">
        <v>9</v>
      </c>
      <c r="G21" s="93" t="s">
        <v>28</v>
      </c>
      <c r="H21" s="94" t="s">
        <v>9</v>
      </c>
      <c r="I21" s="94" t="s">
        <v>28</v>
      </c>
      <c r="J21" s="42" t="s">
        <v>9</v>
      </c>
      <c r="K21" s="42" t="s">
        <v>28</v>
      </c>
      <c r="L21" s="42" t="s">
        <v>9</v>
      </c>
      <c r="M21" s="42" t="s">
        <v>28</v>
      </c>
      <c r="N21" s="94" t="s">
        <v>9</v>
      </c>
      <c r="O21" s="94" t="s">
        <v>28</v>
      </c>
      <c r="P21" s="18" t="s">
        <v>9</v>
      </c>
      <c r="Q21" s="19" t="s">
        <v>28</v>
      </c>
      <c r="R21" s="19" t="s">
        <v>9</v>
      </c>
      <c r="S21" s="19" t="s">
        <v>28</v>
      </c>
    </row>
    <row r="22" spans="1:19">
      <c r="C22" s="91" t="s">
        <v>36</v>
      </c>
      <c r="D22" s="91"/>
      <c r="E22" s="92"/>
      <c r="F22" s="43">
        <v>47</v>
      </c>
      <c r="G22" s="44">
        <v>9.2999999999990006</v>
      </c>
      <c r="H22" s="45">
        <v>92</v>
      </c>
      <c r="I22" s="44">
        <v>16.533333333333001</v>
      </c>
      <c r="J22" s="59">
        <f t="shared" ref="J22:K31" si="20">F22-H22</f>
        <v>-45</v>
      </c>
      <c r="K22" s="46">
        <f t="shared" si="20"/>
        <v>-7.2333333333340004</v>
      </c>
      <c r="L22" s="47">
        <f t="shared" ref="L22:M28" si="21">J22/H22</f>
        <v>-0.4891304347826087</v>
      </c>
      <c r="M22" s="47">
        <f t="shared" si="21"/>
        <v>-0.43750000000004913</v>
      </c>
      <c r="N22" s="45">
        <v>106</v>
      </c>
      <c r="O22" s="44">
        <v>20.333333333333002</v>
      </c>
      <c r="P22" s="57">
        <f>F22-N22</f>
        <v>-59</v>
      </c>
      <c r="Q22" s="25">
        <f>G22-O22</f>
        <v>-11.033333333334001</v>
      </c>
      <c r="R22" s="26">
        <f>P22/N22</f>
        <v>-0.55660377358490565</v>
      </c>
      <c r="S22" s="26">
        <f>Q22/O22</f>
        <v>-0.54262295081971379</v>
      </c>
    </row>
    <row r="23" spans="1:19">
      <c r="C23" s="91" t="s">
        <v>37</v>
      </c>
      <c r="D23" s="91"/>
      <c r="E23" s="92"/>
      <c r="F23" s="43">
        <v>65</v>
      </c>
      <c r="G23" s="44">
        <v>14.399999999999</v>
      </c>
      <c r="H23" s="45">
        <v>115</v>
      </c>
      <c r="I23" s="44">
        <v>22.366666666665999</v>
      </c>
      <c r="J23" s="59">
        <f>F23-H23</f>
        <v>-50</v>
      </c>
      <c r="K23" s="46">
        <f>G23-I23</f>
        <v>-7.966666666666999</v>
      </c>
      <c r="L23" s="47">
        <f>J23/H23</f>
        <v>-0.43478260869565216</v>
      </c>
      <c r="M23" s="47">
        <f>K23/I23</f>
        <v>-0.35618479880777509</v>
      </c>
      <c r="N23" s="45">
        <v>152</v>
      </c>
      <c r="O23" s="44">
        <v>27.599999999999998</v>
      </c>
      <c r="P23" s="57">
        <f t="shared" ref="P23:P31" si="22">F23-N23</f>
        <v>-87</v>
      </c>
      <c r="Q23" s="25">
        <f t="shared" ref="Q23:Q31" si="23">G23-O23</f>
        <v>-13.200000000000998</v>
      </c>
      <c r="R23" s="26">
        <f t="shared" ref="R23" si="24">P23/N23</f>
        <v>-0.57236842105263153</v>
      </c>
      <c r="S23" s="26">
        <f t="shared" ref="S23:S25" si="25">Q23/O23</f>
        <v>-0.4782608695652536</v>
      </c>
    </row>
    <row r="24" spans="1:19">
      <c r="C24" s="91" t="s">
        <v>38</v>
      </c>
      <c r="D24" s="91"/>
      <c r="E24" s="92"/>
      <c r="F24" s="43">
        <v>6</v>
      </c>
      <c r="G24" s="44">
        <v>1.133333333333</v>
      </c>
      <c r="H24" s="45">
        <v>0</v>
      </c>
      <c r="I24" s="44">
        <v>0.3</v>
      </c>
      <c r="J24" s="59">
        <f t="shared" ref="J24:K26" si="26">F24-H24</f>
        <v>6</v>
      </c>
      <c r="K24" s="46">
        <f t="shared" si="26"/>
        <v>0.83333333333299997</v>
      </c>
      <c r="L24" s="47">
        <v>0</v>
      </c>
      <c r="M24" s="47">
        <f>K24/I24</f>
        <v>2.7777777777766666</v>
      </c>
      <c r="N24" s="45">
        <v>0</v>
      </c>
      <c r="O24" s="44">
        <v>0.166666666666</v>
      </c>
      <c r="P24" s="57">
        <f t="shared" si="22"/>
        <v>6</v>
      </c>
      <c r="Q24" s="25">
        <f t="shared" si="23"/>
        <v>0.96666666666700007</v>
      </c>
      <c r="R24" s="26">
        <v>0</v>
      </c>
      <c r="S24" s="26">
        <f t="shared" si="25"/>
        <v>5.800000000025201</v>
      </c>
    </row>
    <row r="25" spans="1:19">
      <c r="C25" s="91" t="s">
        <v>39</v>
      </c>
      <c r="D25" s="91"/>
      <c r="E25" s="92"/>
      <c r="F25" s="43">
        <v>0</v>
      </c>
      <c r="G25" s="44">
        <v>0</v>
      </c>
      <c r="H25" s="45">
        <v>4</v>
      </c>
      <c r="I25" s="44">
        <v>1.5333333333329999</v>
      </c>
      <c r="J25" s="59">
        <f t="shared" si="26"/>
        <v>-4</v>
      </c>
      <c r="K25" s="46">
        <f t="shared" si="26"/>
        <v>-1.5333333333329999</v>
      </c>
      <c r="L25" s="47">
        <v>0</v>
      </c>
      <c r="M25" s="47">
        <v>0</v>
      </c>
      <c r="N25" s="45">
        <v>1</v>
      </c>
      <c r="O25" s="44">
        <v>1.1000000000000001</v>
      </c>
      <c r="P25" s="57">
        <f t="shared" si="22"/>
        <v>-1</v>
      </c>
      <c r="Q25" s="25">
        <f t="shared" si="23"/>
        <v>-1.1000000000000001</v>
      </c>
      <c r="R25" s="26">
        <v>0</v>
      </c>
      <c r="S25" s="26">
        <f t="shared" si="25"/>
        <v>-1</v>
      </c>
    </row>
    <row r="26" spans="1:19">
      <c r="C26" s="91" t="s">
        <v>86</v>
      </c>
      <c r="D26" s="91"/>
      <c r="E26" s="92"/>
      <c r="F26" s="43">
        <v>1</v>
      </c>
      <c r="G26" s="44">
        <v>1.7</v>
      </c>
      <c r="H26" s="45">
        <v>0</v>
      </c>
      <c r="I26" s="44">
        <v>0</v>
      </c>
      <c r="J26" s="59">
        <f t="shared" si="26"/>
        <v>1</v>
      </c>
      <c r="K26" s="46">
        <f t="shared" si="26"/>
        <v>1.7</v>
      </c>
      <c r="L26" s="47">
        <v>0</v>
      </c>
      <c r="M26" s="47">
        <v>0</v>
      </c>
      <c r="N26" s="45">
        <v>0</v>
      </c>
      <c r="O26" s="44">
        <v>0</v>
      </c>
      <c r="P26" s="57">
        <f t="shared" si="22"/>
        <v>1</v>
      </c>
      <c r="Q26" s="25">
        <f t="shared" si="23"/>
        <v>1.7</v>
      </c>
      <c r="R26" s="26">
        <v>0</v>
      </c>
      <c r="S26" s="26">
        <v>0</v>
      </c>
    </row>
    <row r="27" spans="1:19">
      <c r="C27" s="91" t="s">
        <v>40</v>
      </c>
      <c r="D27" s="91"/>
      <c r="E27" s="92"/>
      <c r="F27" s="43">
        <v>34</v>
      </c>
      <c r="G27" s="44">
        <v>8.3333333333319999</v>
      </c>
      <c r="H27" s="45">
        <v>72</v>
      </c>
      <c r="I27" s="44">
        <v>16.2</v>
      </c>
      <c r="J27" s="59">
        <f t="shared" si="20"/>
        <v>-38</v>
      </c>
      <c r="K27" s="46">
        <f t="shared" si="20"/>
        <v>-7.8666666666679994</v>
      </c>
      <c r="L27" s="47">
        <f t="shared" si="21"/>
        <v>-0.52777777777777779</v>
      </c>
      <c r="M27" s="47">
        <f t="shared" si="21"/>
        <v>-0.48559670781901232</v>
      </c>
      <c r="N27" s="45">
        <v>70</v>
      </c>
      <c r="O27" s="44">
        <v>14.699999999999001</v>
      </c>
      <c r="P27" s="57">
        <f t="shared" si="22"/>
        <v>-36</v>
      </c>
      <c r="Q27" s="25">
        <f t="shared" si="23"/>
        <v>-6.3666666666670011</v>
      </c>
      <c r="R27" s="26">
        <f t="shared" ref="R27" si="27">P27/N27</f>
        <v>-0.51428571428571423</v>
      </c>
      <c r="S27" s="26">
        <f t="shared" ref="S27" si="28">Q27/O27</f>
        <v>-0.433106575963771</v>
      </c>
    </row>
    <row r="28" spans="1:19">
      <c r="C28" s="91" t="s">
        <v>41</v>
      </c>
      <c r="D28" s="91"/>
      <c r="E28" s="92"/>
      <c r="F28" s="43">
        <v>181</v>
      </c>
      <c r="G28" s="44">
        <v>37.4</v>
      </c>
      <c r="H28" s="45">
        <v>73</v>
      </c>
      <c r="I28" s="44">
        <v>14.5</v>
      </c>
      <c r="J28" s="59">
        <f t="shared" si="20"/>
        <v>108</v>
      </c>
      <c r="K28" s="46">
        <f t="shared" si="20"/>
        <v>22.9</v>
      </c>
      <c r="L28" s="47">
        <f t="shared" si="21"/>
        <v>1.4794520547945205</v>
      </c>
      <c r="M28" s="47">
        <f t="shared" si="21"/>
        <v>1.579310344827586</v>
      </c>
      <c r="N28" s="45">
        <v>29</v>
      </c>
      <c r="O28" s="44">
        <v>8</v>
      </c>
      <c r="P28" s="57">
        <f t="shared" si="22"/>
        <v>152</v>
      </c>
      <c r="Q28" s="25">
        <f t="shared" si="23"/>
        <v>29.4</v>
      </c>
      <c r="R28" s="26">
        <v>0</v>
      </c>
      <c r="S28" s="26">
        <v>0</v>
      </c>
    </row>
    <row r="29" spans="1:19">
      <c r="A29" s="48" t="s">
        <v>29</v>
      </c>
      <c r="C29" s="91" t="s">
        <v>84</v>
      </c>
      <c r="D29" s="92"/>
      <c r="E29" s="92"/>
      <c r="F29" s="43">
        <v>6</v>
      </c>
      <c r="G29" s="44">
        <v>1.9333333333330001</v>
      </c>
      <c r="H29" s="45">
        <v>0</v>
      </c>
      <c r="I29" s="44">
        <v>0</v>
      </c>
      <c r="J29" s="59">
        <f t="shared" si="20"/>
        <v>6</v>
      </c>
      <c r="K29" s="46">
        <f t="shared" si="20"/>
        <v>1.9333333333330001</v>
      </c>
      <c r="L29" s="47">
        <v>0</v>
      </c>
      <c r="M29" s="47">
        <v>0</v>
      </c>
      <c r="N29" s="45">
        <v>0</v>
      </c>
      <c r="O29" s="44">
        <v>0</v>
      </c>
      <c r="P29" s="57">
        <f t="shared" si="22"/>
        <v>6</v>
      </c>
      <c r="Q29" s="25">
        <f t="shared" si="23"/>
        <v>1.9333333333330001</v>
      </c>
      <c r="R29" s="26">
        <v>0</v>
      </c>
      <c r="S29" s="26">
        <v>0</v>
      </c>
    </row>
    <row r="30" spans="1:19">
      <c r="A30" s="48" t="s">
        <v>30</v>
      </c>
      <c r="C30" s="91" t="s">
        <v>85</v>
      </c>
      <c r="D30" s="92"/>
      <c r="E30" s="92"/>
      <c r="F30" s="43">
        <v>0</v>
      </c>
      <c r="G30" s="44">
        <v>0.30000000000000004</v>
      </c>
      <c r="H30" s="45">
        <v>0</v>
      </c>
      <c r="I30" s="44">
        <v>0</v>
      </c>
      <c r="J30" s="59">
        <f t="shared" si="20"/>
        <v>0</v>
      </c>
      <c r="K30" s="46">
        <f t="shared" si="20"/>
        <v>0.30000000000000004</v>
      </c>
      <c r="L30" s="47">
        <v>0</v>
      </c>
      <c r="M30" s="47">
        <v>0</v>
      </c>
      <c r="N30" s="45">
        <v>0</v>
      </c>
      <c r="O30" s="44">
        <v>0</v>
      </c>
      <c r="P30" s="57">
        <f t="shared" si="22"/>
        <v>0</v>
      </c>
      <c r="Q30" s="25">
        <f t="shared" si="23"/>
        <v>0.30000000000000004</v>
      </c>
      <c r="R30" s="26">
        <v>0</v>
      </c>
      <c r="S30" s="26">
        <v>0</v>
      </c>
    </row>
    <row r="31" spans="1:19">
      <c r="A31" s="48" t="s">
        <v>32</v>
      </c>
      <c r="C31" s="122" t="s">
        <v>72</v>
      </c>
      <c r="D31" s="92"/>
      <c r="E31" s="92"/>
      <c r="F31" s="95">
        <f>SUM(F22:F30)</f>
        <v>340</v>
      </c>
      <c r="G31" s="96">
        <f>SUM(G22:G30)</f>
        <v>74.499999999995978</v>
      </c>
      <c r="H31" s="95">
        <f>SUM(H22:H30)</f>
        <v>356</v>
      </c>
      <c r="I31" s="96">
        <f>SUM(I22:I30)</f>
        <v>71.433333333331987</v>
      </c>
      <c r="J31" s="49">
        <f t="shared" si="20"/>
        <v>-16</v>
      </c>
      <c r="K31" s="50">
        <f t="shared" si="20"/>
        <v>3.0666666666639912</v>
      </c>
      <c r="L31" s="51">
        <f>J31/H31</f>
        <v>-4.49438202247191E-2</v>
      </c>
      <c r="M31" s="51">
        <f>K31/I31</f>
        <v>4.2930471301876563E-2</v>
      </c>
      <c r="N31" s="95">
        <v>358</v>
      </c>
      <c r="O31" s="96">
        <v>71.899999999998002</v>
      </c>
      <c r="P31" s="36">
        <f t="shared" si="22"/>
        <v>-18</v>
      </c>
      <c r="Q31" s="37">
        <f t="shared" si="23"/>
        <v>2.5999999999979764</v>
      </c>
      <c r="R31" s="89">
        <f t="shared" ref="R31" si="29">P31/N31</f>
        <v>-5.027932960893855E-2</v>
      </c>
      <c r="S31" s="38">
        <f>Q31/O31</f>
        <v>3.6161335187733637E-2</v>
      </c>
    </row>
  </sheetData>
  <mergeCells count="18">
    <mergeCell ref="N5:O5"/>
    <mergeCell ref="P5:Q5"/>
    <mergeCell ref="R5:S5"/>
    <mergeCell ref="N20:O20"/>
    <mergeCell ref="P20:Q20"/>
    <mergeCell ref="R20:S20"/>
    <mergeCell ref="H20:I20"/>
    <mergeCell ref="L20:M20"/>
    <mergeCell ref="F5:G5"/>
    <mergeCell ref="H5:I5"/>
    <mergeCell ref="J5:K5"/>
    <mergeCell ref="J20:K20"/>
    <mergeCell ref="F20:G20"/>
    <mergeCell ref="A3:A4"/>
    <mergeCell ref="A5:A6"/>
    <mergeCell ref="B5:C5"/>
    <mergeCell ref="D5:E5"/>
    <mergeCell ref="L5:M5"/>
  </mergeCells>
  <pageMargins left="0.35" right="0.13" top="0.22" bottom="0.2" header="0.2" footer="0.2"/>
  <pageSetup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8"/>
  <sheetViews>
    <sheetView zoomScaleNormal="100" workbookViewId="0">
      <selection activeCell="A3" sqref="A3"/>
    </sheetView>
  </sheetViews>
  <sheetFormatPr baseColWidth="10" defaultColWidth="8.796875" defaultRowHeight="13"/>
  <cols>
    <col min="1" max="1" width="12.19921875" customWidth="1"/>
  </cols>
  <sheetData>
    <row r="1" spans="1:8" ht="18">
      <c r="A1" s="72" t="s">
        <v>80</v>
      </c>
    </row>
    <row r="2" spans="1:8" ht="18">
      <c r="A2" s="103">
        <v>45047</v>
      </c>
      <c r="C2" s="72"/>
      <c r="D2" s="72"/>
      <c r="E2" s="72"/>
      <c r="F2" s="72"/>
      <c r="G2" s="72"/>
      <c r="H2" s="72"/>
    </row>
    <row r="4" spans="1:8">
      <c r="B4" s="71"/>
    </row>
    <row r="5" spans="1:8">
      <c r="B5" s="97"/>
    </row>
    <row r="7" spans="1:8" ht="19" thickBot="1">
      <c r="A7" s="84" t="s">
        <v>46</v>
      </c>
      <c r="B7" s="84"/>
      <c r="C7" s="84"/>
      <c r="E7" s="84"/>
      <c r="F7" s="84"/>
      <c r="G7" s="84"/>
    </row>
    <row r="8" spans="1:8" ht="32.5" customHeight="1" thickBot="1">
      <c r="B8" s="150" t="s">
        <v>49</v>
      </c>
      <c r="C8" s="151"/>
      <c r="D8" s="152" t="s">
        <v>48</v>
      </c>
      <c r="E8" s="153"/>
      <c r="F8" s="154" t="s">
        <v>43</v>
      </c>
      <c r="G8" s="155"/>
    </row>
    <row r="9" spans="1:8" ht="25" thickBot="1">
      <c r="B9" s="73" t="s">
        <v>9</v>
      </c>
      <c r="C9" s="74" t="s">
        <v>10</v>
      </c>
      <c r="D9" s="75" t="s">
        <v>9</v>
      </c>
      <c r="E9" s="76" t="s">
        <v>10</v>
      </c>
      <c r="F9" s="75" t="s">
        <v>9</v>
      </c>
      <c r="G9" s="76" t="s">
        <v>10</v>
      </c>
    </row>
    <row r="10" spans="1:8" ht="22.25" customHeight="1" thickBot="1">
      <c r="A10" s="77" t="s">
        <v>16</v>
      </c>
      <c r="B10" s="87">
        <v>48</v>
      </c>
      <c r="C10" s="125">
        <v>4.833333333333333</v>
      </c>
      <c r="D10" s="87">
        <v>92</v>
      </c>
      <c r="E10" s="125">
        <v>9.4666666666666668</v>
      </c>
      <c r="F10" s="78">
        <v>112</v>
      </c>
      <c r="G10" s="79">
        <v>11.233333333333333</v>
      </c>
    </row>
    <row r="11" spans="1:8" ht="22.25" customHeight="1" thickBot="1">
      <c r="A11" s="77" t="s">
        <v>18</v>
      </c>
      <c r="B11" s="87">
        <v>60</v>
      </c>
      <c r="C11" s="125">
        <v>7.3666666666666663</v>
      </c>
      <c r="D11" s="87">
        <v>62</v>
      </c>
      <c r="E11" s="125">
        <v>6.833333333333333</v>
      </c>
      <c r="F11" s="78">
        <v>72</v>
      </c>
      <c r="G11" s="79">
        <v>7.7666666666666666</v>
      </c>
    </row>
    <row r="12" spans="1:8" ht="12.75" customHeight="1">
      <c r="A12" s="80"/>
      <c r="B12" s="81"/>
      <c r="C12" s="82"/>
      <c r="D12" s="81"/>
      <c r="E12" s="82"/>
      <c r="F12" s="81"/>
      <c r="G12" s="82"/>
    </row>
    <row r="13" spans="1:8" ht="12.75" customHeight="1">
      <c r="B13" s="81"/>
      <c r="C13" s="88"/>
      <c r="D13" s="82"/>
      <c r="E13" s="82"/>
      <c r="F13" s="81"/>
      <c r="G13" s="82"/>
    </row>
    <row r="14" spans="1:8" ht="12.75" customHeight="1">
      <c r="A14" s="80"/>
      <c r="B14" s="81"/>
      <c r="C14" s="88"/>
      <c r="D14" s="82"/>
      <c r="E14" s="82"/>
      <c r="F14" s="81"/>
      <c r="G14" s="82"/>
    </row>
    <row r="15" spans="1:8" ht="19" thickBot="1">
      <c r="A15" s="83" t="s">
        <v>47</v>
      </c>
    </row>
    <row r="16" spans="1:8" ht="37" thickBot="1">
      <c r="A16" s="98"/>
      <c r="B16" s="98"/>
      <c r="C16" s="98"/>
      <c r="D16" s="85" t="s">
        <v>51</v>
      </c>
      <c r="E16" s="101" t="s">
        <v>50</v>
      </c>
      <c r="F16" s="101" t="s">
        <v>44</v>
      </c>
    </row>
    <row r="17" spans="1:6" ht="22.25" customHeight="1" thickBot="1">
      <c r="A17" s="147" t="s">
        <v>34</v>
      </c>
      <c r="B17" s="148"/>
      <c r="C17" s="149"/>
      <c r="D17" s="87">
        <v>18</v>
      </c>
      <c r="E17" s="87">
        <v>18</v>
      </c>
      <c r="F17" s="87">
        <v>26</v>
      </c>
    </row>
    <row r="18" spans="1:6" ht="22.25" customHeight="1" thickBot="1">
      <c r="A18" s="147" t="s">
        <v>35</v>
      </c>
      <c r="B18" s="148"/>
      <c r="C18" s="149"/>
      <c r="D18" s="87">
        <v>16</v>
      </c>
      <c r="E18" s="87">
        <v>19</v>
      </c>
      <c r="F18" s="87">
        <v>21</v>
      </c>
    </row>
  </sheetData>
  <mergeCells count="5">
    <mergeCell ref="A17:C17"/>
    <mergeCell ref="A18:C18"/>
    <mergeCell ref="B8:C8"/>
    <mergeCell ref="D8:E8"/>
    <mergeCell ref="F8:G8"/>
  </mergeCells>
  <pageMargins left="0.65" right="0.18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ODS Countable</vt:lpstr>
      <vt:lpstr>Traditional</vt:lpstr>
      <vt:lpstr>Hybrid Enrollment</vt:lpstr>
      <vt:lpstr>'ODS Countable'!Print_Area</vt:lpstr>
      <vt:lpstr>Traditional!Print_Area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Lujan, Annette</dc:creator>
  <cp:lastModifiedBy>Cotton, Todd</cp:lastModifiedBy>
  <cp:lastPrinted>2023-05-01T16:42:09Z</cp:lastPrinted>
  <dcterms:created xsi:type="dcterms:W3CDTF">2015-12-11T15:22:17Z</dcterms:created>
  <dcterms:modified xsi:type="dcterms:W3CDTF">2023-05-01T17:07:31Z</dcterms:modified>
</cp:coreProperties>
</file>