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3820"/>
  <mc:AlternateContent xmlns:mc="http://schemas.openxmlformats.org/markup-compatibility/2006">
    <mc:Choice Requires="x15">
      <x15ac:absPath xmlns:x15ac="http://schemas.microsoft.com/office/spreadsheetml/2010/11/ac" url="S:\Registrar - IR\FTE Reports\ODS FTE\ODS FTE 202430\"/>
    </mc:Choice>
  </mc:AlternateContent>
  <xr:revisionPtr revIDLastSave="0" documentId="13_ncr:1_{94C4A654-F67D-4E27-A9E7-3BC933FF49DC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ODS Countable" sheetId="1" r:id="rId1"/>
    <sheet name="Traditional" sheetId="3" r:id="rId2"/>
    <sheet name="Hybrid Enrollment" sheetId="4" r:id="rId3"/>
  </sheets>
  <definedNames>
    <definedName name="_xlnm.Print_Area" localSheetId="0">'ODS Countable'!$A$1:$N$30</definedName>
    <definedName name="_xlnm.Print_Area" localSheetId="1">Traditional!$A$1:$S$31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3" l="1"/>
  <c r="F13" i="3" l="1"/>
  <c r="D15" i="1"/>
  <c r="F15" i="1"/>
  <c r="H15" i="1"/>
  <c r="J15" i="1"/>
  <c r="L15" i="1"/>
  <c r="N15" i="1"/>
  <c r="F7" i="3" l="1"/>
  <c r="F8" i="3"/>
  <c r="F9" i="3"/>
  <c r="F10" i="3"/>
  <c r="F12" i="3"/>
  <c r="F15" i="3"/>
  <c r="G7" i="3" l="1"/>
  <c r="G8" i="3"/>
  <c r="G9" i="3"/>
  <c r="G10" i="3"/>
  <c r="G11" i="3"/>
  <c r="G12" i="3"/>
  <c r="G13" i="3"/>
  <c r="G14" i="3"/>
  <c r="G15" i="3"/>
  <c r="G16" i="3" l="1"/>
  <c r="E16" i="3"/>
  <c r="Q29" i="3"/>
  <c r="P29" i="3"/>
  <c r="K29" i="3"/>
  <c r="J29" i="3"/>
  <c r="D16" i="3"/>
  <c r="B16" i="3"/>
  <c r="F14" i="3"/>
  <c r="P14" i="3" s="1"/>
  <c r="Q14" i="3"/>
  <c r="K14" i="3" l="1"/>
  <c r="J14" i="3"/>
  <c r="O31" i="3" l="1"/>
  <c r="N31" i="3"/>
  <c r="G31" i="3"/>
  <c r="F31" i="3"/>
  <c r="J30" i="3"/>
  <c r="K30" i="3"/>
  <c r="P30" i="3"/>
  <c r="Q30" i="3"/>
  <c r="O16" i="3"/>
  <c r="N16" i="3"/>
  <c r="P15" i="3"/>
  <c r="K15" i="3"/>
  <c r="N30" i="1"/>
  <c r="L30" i="1"/>
  <c r="J30" i="1"/>
  <c r="H30" i="1"/>
  <c r="F30" i="1"/>
  <c r="D30" i="1"/>
  <c r="Q15" i="3" l="1"/>
  <c r="J15" i="3"/>
  <c r="P28" i="3" l="1"/>
  <c r="Q28" i="3"/>
  <c r="J28" i="3"/>
  <c r="K28" i="3"/>
  <c r="Q13" i="3" l="1"/>
  <c r="P13" i="3"/>
  <c r="K13" i="3"/>
  <c r="M13" i="3" s="1"/>
  <c r="J13" i="3"/>
  <c r="L13" i="3" s="1"/>
  <c r="F11" i="3" l="1"/>
  <c r="F16" i="3" s="1"/>
  <c r="P11" i="3" l="1"/>
  <c r="Q27" i="3" l="1"/>
  <c r="S27" i="3" s="1"/>
  <c r="P27" i="3"/>
  <c r="R27" i="3" s="1"/>
  <c r="Q26" i="3"/>
  <c r="S26" i="3" s="1"/>
  <c r="P26" i="3"/>
  <c r="R26" i="3" s="1"/>
  <c r="Q25" i="3"/>
  <c r="S25" i="3" s="1"/>
  <c r="P25" i="3"/>
  <c r="R25" i="3" s="1"/>
  <c r="Q24" i="3"/>
  <c r="S24" i="3" s="1"/>
  <c r="P24" i="3"/>
  <c r="R24" i="3" s="1"/>
  <c r="Q23" i="3"/>
  <c r="S23" i="3" s="1"/>
  <c r="P23" i="3"/>
  <c r="R23" i="3" s="1"/>
  <c r="Q22" i="3"/>
  <c r="S22" i="3" s="1"/>
  <c r="P22" i="3"/>
  <c r="R22" i="3" s="1"/>
  <c r="P7" i="3" l="1"/>
  <c r="R7" i="3" s="1"/>
  <c r="P8" i="3"/>
  <c r="R8" i="3" s="1"/>
  <c r="P9" i="3"/>
  <c r="R9" i="3" s="1"/>
  <c r="P10" i="3"/>
  <c r="R10" i="3" s="1"/>
  <c r="R11" i="3"/>
  <c r="P12" i="3"/>
  <c r="R12" i="3" s="1"/>
  <c r="Q7" i="3" l="1"/>
  <c r="S7" i="3" s="1"/>
  <c r="Q11" i="3"/>
  <c r="S11" i="3" s="1"/>
  <c r="Q8" i="3"/>
  <c r="S8" i="3" s="1"/>
  <c r="Q12" i="3"/>
  <c r="S12" i="3" s="1"/>
  <c r="Q9" i="3"/>
  <c r="S9" i="3" s="1"/>
  <c r="Q10" i="3"/>
  <c r="S10" i="3" s="1"/>
  <c r="K27" i="3" l="1"/>
  <c r="M27" i="3" s="1"/>
  <c r="J27" i="3"/>
  <c r="L27" i="3" s="1"/>
  <c r="J12" i="3" l="1"/>
  <c r="L12" i="3" s="1"/>
  <c r="K12" i="3"/>
  <c r="M12" i="3" s="1"/>
  <c r="Q31" i="3" l="1"/>
  <c r="S31" i="3" s="1"/>
  <c r="P31" i="3"/>
  <c r="R31" i="3" s="1"/>
  <c r="K25" i="3"/>
  <c r="J25" i="3"/>
  <c r="L25" i="3" s="1"/>
  <c r="K24" i="3"/>
  <c r="M24" i="3" s="1"/>
  <c r="J24" i="3"/>
  <c r="L24" i="3" s="1"/>
  <c r="K23" i="3"/>
  <c r="M23" i="3" s="1"/>
  <c r="J23" i="3"/>
  <c r="L23" i="3" s="1"/>
  <c r="K26" i="3"/>
  <c r="M26" i="3" s="1"/>
  <c r="J26" i="3"/>
  <c r="L26" i="3" s="1"/>
  <c r="K22" i="3"/>
  <c r="M22" i="3" s="1"/>
  <c r="J22" i="3"/>
  <c r="L22" i="3" s="1"/>
  <c r="K10" i="3"/>
  <c r="M10" i="3" s="1"/>
  <c r="J10" i="3"/>
  <c r="L10" i="3" s="1"/>
  <c r="K9" i="3"/>
  <c r="M9" i="3" s="1"/>
  <c r="J9" i="3"/>
  <c r="L9" i="3" s="1"/>
  <c r="J8" i="3"/>
  <c r="L8" i="3" s="1"/>
  <c r="J11" i="3"/>
  <c r="L11" i="3" s="1"/>
  <c r="K7" i="3"/>
  <c r="M7" i="3" s="1"/>
  <c r="J7" i="3"/>
  <c r="L7" i="3" s="1"/>
  <c r="J31" i="3" l="1"/>
  <c r="L31" i="3" s="1"/>
  <c r="K31" i="3"/>
  <c r="M31" i="3" s="1"/>
  <c r="K11" i="3"/>
  <c r="M11" i="3" s="1"/>
  <c r="K8" i="3"/>
  <c r="M8" i="3" s="1"/>
  <c r="Q16" i="3"/>
  <c r="S16" i="3" s="1"/>
  <c r="J16" i="3" l="1"/>
  <c r="L16" i="3" s="1"/>
  <c r="P16" i="3"/>
  <c r="R16" i="3" s="1"/>
  <c r="K16" i="3"/>
  <c r="M16" i="3" s="1"/>
</calcChain>
</file>

<file path=xl/sharedStrings.xml><?xml version="1.0" encoding="utf-8"?>
<sst xmlns="http://schemas.openxmlformats.org/spreadsheetml/2006/main" count="207" uniqueCount="95">
  <si>
    <t>Daily FTE and Head Counts</t>
  </si>
  <si>
    <t>Over-all Totals (Unduplicated)</t>
  </si>
  <si>
    <t>Resident</t>
  </si>
  <si>
    <t>Asset</t>
  </si>
  <si>
    <t>Non-Resident</t>
  </si>
  <si>
    <t>Needs Residency Review</t>
  </si>
  <si>
    <t>Undeclared</t>
  </si>
  <si>
    <t>All Residencies</t>
  </si>
  <si>
    <t>College</t>
  </si>
  <si>
    <t>Head Count</t>
  </si>
  <si>
    <t>FTE</t>
  </si>
  <si>
    <t>TSJC</t>
  </si>
  <si>
    <t>Online Totals</t>
  </si>
  <si>
    <t>Campus</t>
  </si>
  <si>
    <t>Totals By Campus</t>
  </si>
  <si>
    <t>Description</t>
  </si>
  <si>
    <t>TAC</t>
  </si>
  <si>
    <t>TCN</t>
  </si>
  <si>
    <t>TMC</t>
  </si>
  <si>
    <t>TZY</t>
  </si>
  <si>
    <t>TZZ</t>
  </si>
  <si>
    <t>TOTAL</t>
  </si>
  <si>
    <t>Term:</t>
  </si>
  <si>
    <t>Institution:</t>
  </si>
  <si>
    <t>FTE by Residency by Campus</t>
  </si>
  <si>
    <t>Year-Over-Year FTE Comparison</t>
  </si>
  <si>
    <t>R - Resident</t>
  </si>
  <si>
    <t>N - Non-Resident</t>
  </si>
  <si>
    <t>FTE (Annl)</t>
  </si>
  <si>
    <t>From COGNOS ODS</t>
  </si>
  <si>
    <t>Prepared by:</t>
  </si>
  <si>
    <t>TPR</t>
  </si>
  <si>
    <t>Annette Lujan</t>
  </si>
  <si>
    <t>TAC Hybrid Sections Offered</t>
  </si>
  <si>
    <t>TMC Hybrid Sections Offered</t>
  </si>
  <si>
    <t>TAC Alamosa Campus</t>
  </si>
  <si>
    <t>TMC Trinidad Campus</t>
  </si>
  <si>
    <t>TZY Alamosa Misc Campus</t>
  </si>
  <si>
    <t>TZZ Trinidad Misc Campus</t>
  </si>
  <si>
    <t>TCN CCCOnline</t>
  </si>
  <si>
    <t>TPR Prison Campus</t>
  </si>
  <si>
    <t>TSC Alamosa Campus</t>
  </si>
  <si>
    <t>TSC Trinidad Campus</t>
  </si>
  <si>
    <t>TSC Alamosa Misc Campus</t>
  </si>
  <si>
    <t>TSC Trinidad Misc Campus</t>
  </si>
  <si>
    <t>TSC CCCOnline</t>
  </si>
  <si>
    <t>TSC Prison Campus</t>
  </si>
  <si>
    <t>TSC-Trinidad State College</t>
  </si>
  <si>
    <t>TSC</t>
  </si>
  <si>
    <r>
      <t xml:space="preserve">Comparison of </t>
    </r>
    <r>
      <rPr>
        <b/>
        <sz val="9"/>
        <rFont val="Arial"/>
        <family val="2"/>
      </rPr>
      <t xml:space="preserve">Current </t>
    </r>
    <r>
      <rPr>
        <sz val="9"/>
        <rFont val="Arial"/>
        <family val="2"/>
      </rPr>
      <t>FTE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 xml:space="preserve">to </t>
    </r>
    <r>
      <rPr>
        <b/>
        <sz val="9"/>
        <rFont val="Arial"/>
        <family val="2"/>
      </rPr>
      <t>Final</t>
    </r>
    <r>
      <rPr>
        <sz val="9"/>
        <rFont val="Arial"/>
        <family val="2"/>
      </rPr>
      <t xml:space="preserve"> FTE, Spring Year-Over-Year</t>
    </r>
  </si>
  <si>
    <t>Hybrid Spring 202230</t>
  </si>
  <si>
    <t>Spring 202230</t>
  </si>
  <si>
    <t>TCY</t>
  </si>
  <si>
    <t>TCZ</t>
  </si>
  <si>
    <t>TCX</t>
  </si>
  <si>
    <t>CO Oline @ TSC Teaching</t>
  </si>
  <si>
    <t>CO Oline @ TSC Consortium</t>
  </si>
  <si>
    <t>new Colorado Online Campuses</t>
  </si>
  <si>
    <t>TSC CO Online Consortium</t>
  </si>
  <si>
    <t>TSC CO Online Teaching</t>
  </si>
  <si>
    <t>Hybrid Spring 202330</t>
  </si>
  <si>
    <t>Spring 202330</t>
  </si>
  <si>
    <t>TSC CO Online Home</t>
  </si>
  <si>
    <t>CO Oline @ TSC Home</t>
  </si>
  <si>
    <t>TCZ CO Online Consortium</t>
  </si>
  <si>
    <t>Course taught by TSC</t>
  </si>
  <si>
    <t>Home Course, offered to TSC students only</t>
  </si>
  <si>
    <t>Pooled course, TSC student taking conosrtium course taught by another college</t>
  </si>
  <si>
    <t>TSC Virtual Campus</t>
  </si>
  <si>
    <t>TVC</t>
  </si>
  <si>
    <t>TVC Virtual Campus</t>
  </si>
  <si>
    <t>202430 - Spring 2024</t>
  </si>
  <si>
    <t>TSC Rural Consortium</t>
  </si>
  <si>
    <t>TRZ</t>
  </si>
  <si>
    <t xml:space="preserve">TSC Spring 202430  Countable FTE </t>
  </si>
  <si>
    <t>Difference SPRG 2024 to SPRG 2022</t>
  </si>
  <si>
    <t>Difference SPRG 2024 to SPRG 2023</t>
  </si>
  <si>
    <t>% Difference SPRG 2024 to SPRG 2023</t>
  </si>
  <si>
    <t>% Difference SPRG 2024 to SPRG 2022</t>
  </si>
  <si>
    <t>First day of class prior SPRG 202330 - Jan 17, 2023</t>
  </si>
  <si>
    <t>202230           Final FTE 08JUL2022</t>
  </si>
  <si>
    <t>202330         Final FTE 07JUL2023</t>
  </si>
  <si>
    <t>First day of class current SPRG 202430 - Jan 16, 2024</t>
  </si>
  <si>
    <t>TRZ Rural Consortium</t>
  </si>
  <si>
    <t xml:space="preserve">TSC - SPRING 202430 Hybrid Course Enrollment </t>
  </si>
  <si>
    <t>TVC Hybrid Sections Offered</t>
  </si>
  <si>
    <t>Hybrid Spring 202430</t>
  </si>
  <si>
    <t>Head Count and FTE for Hybrid Courses: 3-Year Comparisons</t>
  </si>
  <si>
    <t>Number of Sections offered as Hybrid: 3-Year Comparisons</t>
  </si>
  <si>
    <t>Spring 202430</t>
  </si>
  <si>
    <t>202430 All Residencies 04JUN2024</t>
  </si>
  <si>
    <t>06/04/2024</t>
  </si>
  <si>
    <t>202430     Current FTE 04JUN2024</t>
  </si>
  <si>
    <t>202330 All Residencies 06JUN2023</t>
  </si>
  <si>
    <t>202230 All Residaencies 07JUN2022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</si>
</sst>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m\ d\,\ yyyy"/>
    <numFmt numFmtId="165" formatCode="#,##0.0"/>
    <numFmt numFmtId="166" formatCode="0.0%"/>
    <numFmt numFmtId="167" formatCode="mmm\ d\,\ yyyy;@"/>
    <numFmt numFmtId="168" formatCode="h\:mm\:ss\ AM/PM;@"/>
    <numFmt numFmtId="169" formatCode="#,##0.000"/>
  </numFmts>
  <fonts count="52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4"/>
      <color theme="1"/>
      <name val="Andale WT"/>
      <family val="2"/>
    </font>
    <font>
      <b/>
      <sz val="10"/>
      <color theme="1"/>
      <name val="Andale WT"/>
      <family val="2"/>
    </font>
    <font>
      <sz val="10"/>
      <color theme="1"/>
      <name val="Andale WT"/>
      <family val="2"/>
    </font>
    <font>
      <b/>
      <u/>
      <sz val="14"/>
      <color theme="1"/>
      <name val="Andale WT"/>
      <family val="2"/>
    </font>
    <font>
      <b/>
      <sz val="8"/>
      <color rgb="FF333333"/>
      <name val="Andale WT"/>
      <family val="2"/>
    </font>
    <font>
      <sz val="8"/>
      <color rgb="FF333333"/>
      <name val="Andale WT"/>
      <family val="2"/>
    </font>
    <font>
      <b/>
      <sz val="8"/>
      <color rgb="FF454545"/>
      <name val="Andale WT"/>
      <family val="2"/>
    </font>
    <font>
      <u/>
      <sz val="8"/>
      <color rgb="FF0000FF"/>
      <name val="Andale WT"/>
      <family val="2"/>
    </font>
    <font>
      <sz val="8"/>
      <color rgb="FF454545"/>
      <name val="Andale WT"/>
      <family val="2"/>
    </font>
    <font>
      <sz val="10"/>
      <color theme="1"/>
      <name val="Tahoma"/>
      <family val="2"/>
    </font>
    <font>
      <sz val="8"/>
      <color theme="1"/>
      <name val="Andale WT"/>
      <family val="2"/>
    </font>
    <font>
      <sz val="10"/>
      <color rgb="FF000000"/>
      <name val="Tahoma"/>
      <family val="2"/>
    </font>
    <font>
      <b/>
      <u/>
      <sz val="16"/>
      <name val="Tahoma"/>
      <family val="2"/>
    </font>
    <font>
      <sz val="10"/>
      <name val="Arial"/>
      <family val="2"/>
    </font>
    <font>
      <sz val="10"/>
      <name val="Tahoma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rgb="FF000000"/>
      <name val="Tahoma"/>
      <family val="2"/>
    </font>
    <font>
      <b/>
      <sz val="8"/>
      <name val="Andale WT"/>
    </font>
    <font>
      <b/>
      <sz val="8"/>
      <color indexed="8"/>
      <name val="Tahoma"/>
      <family val="2"/>
    </font>
    <font>
      <b/>
      <sz val="8"/>
      <color rgb="FF000000"/>
      <name val="Tahoma"/>
      <family val="2"/>
    </font>
    <font>
      <b/>
      <sz val="8"/>
      <name val="Tahoma"/>
      <family val="2"/>
    </font>
    <font>
      <sz val="8"/>
      <name val="Andale WT"/>
    </font>
    <font>
      <sz val="8"/>
      <color theme="1"/>
      <name val="Andale WT"/>
    </font>
    <font>
      <b/>
      <sz val="8"/>
      <color rgb="FF00000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/>
      <sz val="8"/>
      <color theme="1"/>
      <name val="Andale WT"/>
      <family val="2"/>
    </font>
    <font>
      <sz val="8"/>
      <name val="Andale WT"/>
      <family val="2"/>
    </font>
    <font>
      <b/>
      <sz val="10"/>
      <name val="Andale WT"/>
      <family val="2"/>
    </font>
    <font>
      <sz val="10"/>
      <color rgb="FF0070C0"/>
      <name val="Arial"/>
      <family val="2"/>
    </font>
    <font>
      <sz val="9"/>
      <name val="Tahoma"/>
      <family val="2"/>
    </font>
    <font>
      <b/>
      <sz val="9"/>
      <color rgb="FF454545"/>
      <name val="Andale WT"/>
    </font>
    <font>
      <b/>
      <sz val="12"/>
      <color theme="8" tint="-0.499984740745262"/>
      <name val="Tahoma"/>
      <family val="2"/>
    </font>
    <font>
      <sz val="10"/>
      <color rgb="FF7030A0"/>
      <name val="Andale WT"/>
      <family val="2"/>
    </font>
    <font>
      <sz val="10"/>
      <color rgb="FFFF0000"/>
      <name val="Tahoma"/>
      <family val="2"/>
    </font>
    <font>
      <sz val="10"/>
      <color rgb="FF7030A0"/>
      <name val="Tahoma"/>
      <family val="2"/>
    </font>
    <font>
      <b/>
      <sz val="8"/>
      <color rgb="FF7030A0"/>
      <name val="Arial"/>
      <family val="2"/>
    </font>
    <font>
      <sz val="8"/>
      <color rgb="FF7030A0"/>
      <name val="Andale WT"/>
      <family val="2"/>
    </font>
    <font>
      <b/>
      <sz val="10"/>
      <name val="Andale WT"/>
    </font>
    <font>
      <b/>
      <sz val="10"/>
      <color theme="1"/>
      <name val="Tahoma"/>
      <family val="2"/>
    </font>
    <font>
      <sz val="8"/>
      <color rgb="FF7030A0"/>
      <name val="Tahoma"/>
      <family val="2"/>
    </font>
    <font>
      <sz val="9"/>
      <color rgb="FF7030A0"/>
      <name val="Andale WT"/>
      <family val="2"/>
    </font>
    <font>
      <sz val="9"/>
      <color rgb="FF7030A0"/>
      <name val="Arial"/>
      <family val="2"/>
    </font>
    <font>
      <sz val="8"/>
      <color rgb="FF454545"/>
      <name val="Tahoma"/>
      <family val="2"/>
    </font>
    <font>
      <sz val="10"/>
      <color rgb="FF454545"/>
      <name val="Tahoma"/>
      <family val="2"/>
    </font>
    <font>
      <sz val="9"/>
      <color rgb="FFFF0000"/>
      <name val="Arial"/>
      <family val="2"/>
    </font>
    <font>
      <sz val="8"/>
      <name val="Tahoma"/>
      <family val="2"/>
    </font>
    <font>
      <sz val="8"/>
      <color rgb="FFFF0000"/>
      <name val="Andale WT"/>
      <family val="2"/>
    </font>
  </fonts>
  <fills count="12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DFDFDF"/>
        <bgColor indexed="64"/>
      </patternFill>
    </fill>
    <fill>
      <patternFill patternType="solid">
        <fgColor rgb="FFBFD2E2"/>
      </patternFill>
    </fill>
    <fill>
      <patternFill patternType="solid">
        <fgColor rgb="FFFFFF99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FFFF3B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7E5E5"/>
        <bgColor indexed="64"/>
      </patternFill>
    </fill>
    <fill>
      <patternFill patternType="solid">
        <fgColor rgb="FFDAE6C0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/>
      <right/>
      <top style="medium">
        <color rgb="FFE2E2E2"/>
      </top>
      <bottom/>
      <diagonal/>
    </border>
    <border>
      <left/>
      <right style="thin">
        <color rgb="FF93B1CD"/>
      </right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 style="thin">
        <color rgb="FF93B1CD"/>
      </right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72A376"/>
      </left>
      <right style="thin">
        <color rgb="FF72A376"/>
      </right>
      <top style="thin">
        <color rgb="FF72A376"/>
      </top>
      <bottom style="thin">
        <color rgb="FF72A376"/>
      </bottom>
      <diagonal/>
    </border>
    <border>
      <left/>
      <right style="thin">
        <color rgb="FF72A376"/>
      </right>
      <top style="thin">
        <color rgb="FF72A376"/>
      </top>
      <bottom style="thin">
        <color rgb="FF72A376"/>
      </bottom>
      <diagonal/>
    </border>
    <border>
      <left style="thin">
        <color rgb="FF72A376"/>
      </left>
      <right style="thin">
        <color rgb="FF72A376"/>
      </right>
      <top/>
      <bottom style="thin">
        <color rgb="FF72A376"/>
      </bottom>
      <diagonal/>
    </border>
    <border>
      <left style="thin">
        <color rgb="FF72A376"/>
      </left>
      <right/>
      <top style="thin">
        <color rgb="FF72A376"/>
      </top>
      <bottom style="thin">
        <color rgb="FF72A376"/>
      </bottom>
      <diagonal/>
    </border>
    <border>
      <left/>
      <right/>
      <top style="thin">
        <color rgb="FF72A376"/>
      </top>
      <bottom style="thin">
        <color rgb="FF72A376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 style="medium">
        <color rgb="FFB6B6B6"/>
      </left>
      <right style="medium">
        <color rgb="FFB6B6B6"/>
      </right>
      <top style="medium">
        <color rgb="FFB6B6B6"/>
      </top>
      <bottom style="medium">
        <color rgb="FFB6B6B6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B6B6B6"/>
      </bottom>
      <diagonal/>
    </border>
    <border>
      <left style="medium">
        <color rgb="FFB6B6B6"/>
      </left>
      <right/>
      <top style="medium">
        <color rgb="FFB6B6B6"/>
      </top>
      <bottom style="medium">
        <color rgb="FFB6B6B6"/>
      </bottom>
      <diagonal/>
    </border>
    <border>
      <left/>
      <right/>
      <top style="medium">
        <color rgb="FFB6B6B6"/>
      </top>
      <bottom style="medium">
        <color rgb="FFB6B6B6"/>
      </bottom>
      <diagonal/>
    </border>
    <border>
      <left/>
      <right style="medium">
        <color rgb="FFB6B6B6"/>
      </right>
      <top style="medium">
        <color rgb="FFB6B6B6"/>
      </top>
      <bottom style="medium">
        <color rgb="FFB6B6B6"/>
      </bottom>
      <diagonal/>
    </border>
  </borders>
  <cellStyleXfs count="5">
    <xf numFmtId="0" fontId="0" fillId="0" borderId="0"/>
    <xf numFmtId="9" fontId="15" fillId="0" borderId="0" applyFont="0" applyFill="0" applyBorder="0" applyAlignment="0" applyProtection="0"/>
    <xf numFmtId="0" fontId="1" fillId="0" borderId="0"/>
    <xf numFmtId="0" fontId="11" fillId="0" borderId="0"/>
    <xf numFmtId="9" fontId="11" fillId="0" borderId="0" applyFont="0" applyFill="0" applyBorder="0" applyAlignment="0" applyProtection="0"/>
  </cellStyleXfs>
  <cellXfs count="162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1" xfId="0" applyBorder="1"/>
    <xf numFmtId="0" fontId="0" fillId="2" borderId="3" xfId="0" applyFill="1" applyBorder="1"/>
    <xf numFmtId="0" fontId="7" fillId="2" borderId="3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right" vertical="top"/>
    </xf>
    <xf numFmtId="3" fontId="9" fillId="0" borderId="4" xfId="0" applyNumberFormat="1" applyFont="1" applyBorder="1" applyAlignment="1">
      <alignment horizontal="center" vertical="top"/>
    </xf>
    <xf numFmtId="4" fontId="10" fillId="0" borderId="4" xfId="0" applyNumberFormat="1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3" fontId="4" fillId="0" borderId="0" xfId="0" applyNumberFormat="1" applyFont="1" applyAlignment="1">
      <alignment vertical="center"/>
    </xf>
    <xf numFmtId="19" fontId="12" fillId="0" borderId="0" xfId="0" applyNumberFormat="1" applyFont="1" applyAlignment="1">
      <alignment vertical="center"/>
    </xf>
    <xf numFmtId="0" fontId="8" fillId="0" borderId="4" xfId="0" applyFont="1" applyBorder="1" applyAlignment="1">
      <alignment horizontal="left" vertical="top"/>
    </xf>
    <xf numFmtId="0" fontId="14" fillId="0" borderId="0" xfId="0" applyFont="1"/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8" fillId="0" borderId="0" xfId="0" applyFont="1"/>
    <xf numFmtId="0" fontId="19" fillId="0" borderId="0" xfId="0" applyFont="1" applyAlignment="1">
      <alignment vertical="top"/>
    </xf>
    <xf numFmtId="49" fontId="20" fillId="6" borderId="11" xfId="0" applyNumberFormat="1" applyFont="1" applyFill="1" applyBorder="1" applyAlignment="1">
      <alignment vertical="top"/>
    </xf>
    <xf numFmtId="3" fontId="20" fillId="0" borderId="12" xfId="0" applyNumberFormat="1" applyFont="1" applyBorder="1" applyAlignment="1">
      <alignment horizontal="right" vertical="top"/>
    </xf>
    <xf numFmtId="4" fontId="20" fillId="0" borderId="12" xfId="0" applyNumberFormat="1" applyFont="1" applyBorder="1" applyAlignment="1">
      <alignment horizontal="right" vertical="top"/>
    </xf>
    <xf numFmtId="3" fontId="25" fillId="0" borderId="7" xfId="0" applyNumberFormat="1" applyFont="1" applyBorder="1" applyAlignment="1">
      <alignment horizontal="right" vertical="top"/>
    </xf>
    <xf numFmtId="4" fontId="26" fillId="0" borderId="7" xfId="0" applyNumberFormat="1" applyFont="1" applyBorder="1" applyAlignment="1">
      <alignment horizontal="right" vertical="top"/>
    </xf>
    <xf numFmtId="165" fontId="22" fillId="5" borderId="14" xfId="0" applyNumberFormat="1" applyFont="1" applyFill="1" applyBorder="1" applyAlignment="1">
      <alignment horizontal="right" vertical="top"/>
    </xf>
    <xf numFmtId="9" fontId="22" fillId="5" borderId="14" xfId="1" applyFont="1" applyFill="1" applyBorder="1" applyAlignment="1">
      <alignment horizontal="right" vertical="top"/>
    </xf>
    <xf numFmtId="165" fontId="22" fillId="5" borderId="7" xfId="0" applyNumberFormat="1" applyFont="1" applyFill="1" applyBorder="1" applyAlignment="1">
      <alignment horizontal="right" vertical="top"/>
    </xf>
    <xf numFmtId="9" fontId="22" fillId="5" borderId="7" xfId="1" applyFont="1" applyFill="1" applyBorder="1" applyAlignment="1">
      <alignment horizontal="right" vertical="top"/>
    </xf>
    <xf numFmtId="4" fontId="26" fillId="0" borderId="15" xfId="0" applyNumberFormat="1" applyFont="1" applyBorder="1" applyAlignment="1">
      <alignment horizontal="right" vertical="top"/>
    </xf>
    <xf numFmtId="3" fontId="25" fillId="0" borderId="15" xfId="0" applyNumberFormat="1" applyFont="1" applyBorder="1" applyAlignment="1">
      <alignment horizontal="right" vertical="top"/>
    </xf>
    <xf numFmtId="49" fontId="23" fillId="3" borderId="11" xfId="0" applyNumberFormat="1" applyFont="1" applyFill="1" applyBorder="1" applyAlignment="1">
      <alignment vertical="top" wrapText="1"/>
    </xf>
    <xf numFmtId="3" fontId="23" fillId="3" borderId="16" xfId="0" applyNumberFormat="1" applyFont="1" applyFill="1" applyBorder="1" applyAlignment="1">
      <alignment horizontal="right" vertical="top"/>
    </xf>
    <xf numFmtId="4" fontId="23" fillId="3" borderId="16" xfId="0" applyNumberFormat="1" applyFont="1" applyFill="1" applyBorder="1" applyAlignment="1">
      <alignment horizontal="right" vertical="top"/>
    </xf>
    <xf numFmtId="1" fontId="27" fillId="6" borderId="7" xfId="0" applyNumberFormat="1" applyFont="1" applyFill="1" applyBorder="1" applyAlignment="1">
      <alignment vertical="top" wrapText="1"/>
    </xf>
    <xf numFmtId="2" fontId="27" fillId="6" borderId="7" xfId="0" applyNumberFormat="1" applyFont="1" applyFill="1" applyBorder="1" applyAlignment="1">
      <alignment vertical="top" wrapText="1"/>
    </xf>
    <xf numFmtId="3" fontId="22" fillId="7" borderId="9" xfId="0" applyNumberFormat="1" applyFont="1" applyFill="1" applyBorder="1" applyAlignment="1">
      <alignment horizontal="right" vertical="top" wrapText="1"/>
    </xf>
    <xf numFmtId="165" fontId="22" fillId="7" borderId="7" xfId="0" applyNumberFormat="1" applyFont="1" applyFill="1" applyBorder="1" applyAlignment="1">
      <alignment horizontal="right" vertical="top" wrapText="1"/>
    </xf>
    <xf numFmtId="49" fontId="13" fillId="0" borderId="0" xfId="0" applyNumberFormat="1" applyFont="1" applyAlignment="1">
      <alignment horizontal="center" vertical="top" wrapText="1"/>
    </xf>
    <xf numFmtId="168" fontId="13" fillId="0" borderId="0" xfId="0" applyNumberFormat="1" applyFont="1" applyAlignment="1">
      <alignment horizontal="right" vertical="top" wrapText="1"/>
    </xf>
    <xf numFmtId="4" fontId="15" fillId="0" borderId="0" xfId="0" applyNumberFormat="1" applyFont="1" applyAlignment="1">
      <alignment vertical="top"/>
    </xf>
    <xf numFmtId="0" fontId="29" fillId="0" borderId="0" xfId="0" applyFont="1" applyAlignment="1">
      <alignment vertical="top"/>
    </xf>
    <xf numFmtId="3" fontId="25" fillId="0" borderId="17" xfId="0" applyNumberFormat="1" applyFont="1" applyBorder="1" applyAlignment="1">
      <alignment horizontal="right" vertical="top"/>
    </xf>
    <xf numFmtId="4" fontId="26" fillId="0" borderId="17" xfId="0" applyNumberFormat="1" applyFont="1" applyBorder="1" applyAlignment="1">
      <alignment horizontal="right" vertical="top"/>
    </xf>
    <xf numFmtId="3" fontId="26" fillId="0" borderId="17" xfId="0" applyNumberFormat="1" applyFont="1" applyBorder="1" applyAlignment="1">
      <alignment horizontal="right" vertical="top"/>
    </xf>
    <xf numFmtId="165" fontId="22" fillId="5" borderId="17" xfId="0" applyNumberFormat="1" applyFont="1" applyFill="1" applyBorder="1" applyAlignment="1">
      <alignment horizontal="right" vertical="top"/>
    </xf>
    <xf numFmtId="9" fontId="22" fillId="5" borderId="17" xfId="1" applyFont="1" applyFill="1" applyBorder="1" applyAlignment="1">
      <alignment horizontal="right" vertical="top"/>
    </xf>
    <xf numFmtId="0" fontId="18" fillId="0" borderId="0" xfId="0" applyFont="1" applyAlignment="1">
      <alignment vertical="top"/>
    </xf>
    <xf numFmtId="3" fontId="22" fillId="7" borderId="17" xfId="0" applyNumberFormat="1" applyFont="1" applyFill="1" applyBorder="1" applyAlignment="1">
      <alignment horizontal="right" vertical="top" wrapText="1"/>
    </xf>
    <xf numFmtId="165" fontId="22" fillId="7" borderId="17" xfId="0" applyNumberFormat="1" applyFont="1" applyFill="1" applyBorder="1" applyAlignment="1">
      <alignment horizontal="right" vertical="top" wrapText="1"/>
    </xf>
    <xf numFmtId="166" fontId="22" fillId="7" borderId="17" xfId="1" applyNumberFormat="1" applyFont="1" applyFill="1" applyBorder="1" applyAlignment="1">
      <alignment horizontal="right" vertical="top" wrapText="1"/>
    </xf>
    <xf numFmtId="164" fontId="31" fillId="0" borderId="0" xfId="0" applyNumberFormat="1" applyFont="1" applyAlignment="1">
      <alignment vertical="center"/>
    </xf>
    <xf numFmtId="164" fontId="32" fillId="0" borderId="0" xfId="0" applyNumberFormat="1" applyFont="1" applyAlignment="1">
      <alignment horizontal="right" vertical="center"/>
    </xf>
    <xf numFmtId="0" fontId="33" fillId="0" borderId="0" xfId="0" applyFont="1" applyAlignment="1">
      <alignment vertical="top"/>
    </xf>
    <xf numFmtId="167" fontId="34" fillId="0" borderId="0" xfId="0" applyNumberFormat="1" applyFont="1" applyAlignment="1">
      <alignment horizontal="left" vertical="top" wrapText="1"/>
    </xf>
    <xf numFmtId="2" fontId="28" fillId="0" borderId="0" xfId="0" applyNumberFormat="1" applyFont="1" applyAlignment="1">
      <alignment vertical="top"/>
    </xf>
    <xf numFmtId="4" fontId="18" fillId="0" borderId="0" xfId="0" applyNumberFormat="1" applyFont="1" applyAlignment="1">
      <alignment vertical="top"/>
    </xf>
    <xf numFmtId="3" fontId="22" fillId="5" borderId="13" xfId="0" applyNumberFormat="1" applyFont="1" applyFill="1" applyBorder="1" applyAlignment="1">
      <alignment horizontal="right" vertical="top"/>
    </xf>
    <xf numFmtId="3" fontId="22" fillId="5" borderId="9" xfId="0" applyNumberFormat="1" applyFont="1" applyFill="1" applyBorder="1" applyAlignment="1">
      <alignment horizontal="right" vertical="top"/>
    </xf>
    <xf numFmtId="3" fontId="22" fillId="5" borderId="17" xfId="0" applyNumberFormat="1" applyFont="1" applyFill="1" applyBorder="1" applyAlignment="1">
      <alignment horizontal="right" vertical="top"/>
    </xf>
    <xf numFmtId="0" fontId="8" fillId="0" borderId="22" xfId="0" applyFont="1" applyBorder="1" applyAlignment="1">
      <alignment horizontal="center" vertical="top"/>
    </xf>
    <xf numFmtId="4" fontId="35" fillId="0" borderId="4" xfId="0" applyNumberFormat="1" applyFont="1" applyBorder="1" applyAlignment="1">
      <alignment horizontal="center" vertical="top"/>
    </xf>
    <xf numFmtId="3" fontId="0" fillId="0" borderId="0" xfId="0" applyNumberFormat="1"/>
    <xf numFmtId="4" fontId="0" fillId="0" borderId="0" xfId="0" applyNumberFormat="1"/>
    <xf numFmtId="49" fontId="17" fillId="0" borderId="0" xfId="0" applyNumberFormat="1" applyFont="1" applyAlignment="1">
      <alignment vertical="top"/>
    </xf>
    <xf numFmtId="0" fontId="16" fillId="0" borderId="0" xfId="0" applyFont="1"/>
    <xf numFmtId="0" fontId="36" fillId="0" borderId="0" xfId="0" applyFont="1"/>
    <xf numFmtId="0" fontId="37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40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12" fillId="8" borderId="24" xfId="0" applyFont="1" applyFill="1" applyBorder="1" applyAlignment="1">
      <alignment horizontal="center" vertical="top" wrapText="1"/>
    </xf>
    <xf numFmtId="0" fontId="12" fillId="8" borderId="24" xfId="0" applyFont="1" applyFill="1" applyBorder="1" applyAlignment="1">
      <alignment horizontal="center" vertical="top"/>
    </xf>
    <xf numFmtId="0" fontId="12" fillId="2" borderId="24" xfId="0" applyFont="1" applyFill="1" applyBorder="1" applyAlignment="1">
      <alignment horizontal="center" vertical="top" wrapText="1"/>
    </xf>
    <xf numFmtId="0" fontId="12" fillId="2" borderId="24" xfId="0" applyFont="1" applyFill="1" applyBorder="1" applyAlignment="1">
      <alignment horizontal="center" vertical="top"/>
    </xf>
    <xf numFmtId="0" fontId="30" fillId="0" borderId="25" xfId="0" applyFont="1" applyBorder="1" applyAlignment="1">
      <alignment horizontal="center" vertical="top"/>
    </xf>
    <xf numFmtId="3" fontId="12" fillId="0" borderId="25" xfId="0" applyNumberFormat="1" applyFont="1" applyBorder="1" applyAlignment="1">
      <alignment horizontal="center" vertical="top"/>
    </xf>
    <xf numFmtId="4" fontId="12" fillId="0" borderId="25" xfId="0" applyNumberFormat="1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3" fontId="10" fillId="0" borderId="0" xfId="0" applyNumberFormat="1" applyFont="1" applyAlignment="1">
      <alignment horizontal="center" vertical="top"/>
    </xf>
    <xf numFmtId="4" fontId="10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2" fillId="8" borderId="26" xfId="0" applyFont="1" applyFill="1" applyBorder="1" applyAlignment="1">
      <alignment horizontal="center" vertical="top" wrapText="1"/>
    </xf>
    <xf numFmtId="0" fontId="12" fillId="2" borderId="26" xfId="0" applyFont="1" applyFill="1" applyBorder="1" applyAlignment="1">
      <alignment horizontal="center" vertical="top" wrapText="1"/>
    </xf>
    <xf numFmtId="3" fontId="31" fillId="0" borderId="25" xfId="0" applyNumberFormat="1" applyFont="1" applyBorder="1" applyAlignment="1">
      <alignment horizontal="center" vertical="top"/>
    </xf>
    <xf numFmtId="4" fontId="31" fillId="0" borderId="25" xfId="0" applyNumberFormat="1" applyFont="1" applyBorder="1" applyAlignment="1">
      <alignment horizontal="center" vertical="top"/>
    </xf>
    <xf numFmtId="169" fontId="10" fillId="0" borderId="0" xfId="0" applyNumberFormat="1" applyFont="1" applyAlignment="1">
      <alignment horizontal="center" vertical="top"/>
    </xf>
    <xf numFmtId="4" fontId="41" fillId="0" borderId="0" xfId="0" applyNumberFormat="1" applyFont="1" applyAlignment="1">
      <alignment horizontal="center" vertical="top"/>
    </xf>
    <xf numFmtId="3" fontId="22" fillId="7" borderId="13" xfId="0" applyNumberFormat="1" applyFont="1" applyFill="1" applyBorder="1" applyAlignment="1">
      <alignment horizontal="right" vertical="top"/>
    </xf>
    <xf numFmtId="165" fontId="22" fillId="7" borderId="14" xfId="0" applyNumberFormat="1" applyFont="1" applyFill="1" applyBorder="1" applyAlignment="1">
      <alignment horizontal="right" vertical="top"/>
    </xf>
    <xf numFmtId="9" fontId="22" fillId="7" borderId="14" xfId="1" applyFont="1" applyFill="1" applyBorder="1" applyAlignment="1">
      <alignment horizontal="right" vertical="top"/>
    </xf>
    <xf numFmtId="0" fontId="2" fillId="0" borderId="0" xfId="0" applyFont="1" applyAlignment="1">
      <alignment vertical="center" wrapText="1"/>
    </xf>
    <xf numFmtId="166" fontId="22" fillId="5" borderId="14" xfId="1" applyNumberFormat="1" applyFont="1" applyFill="1" applyBorder="1" applyAlignment="1">
      <alignment horizontal="right" vertical="top"/>
    </xf>
    <xf numFmtId="49" fontId="20" fillId="10" borderId="20" xfId="0" applyNumberFormat="1" applyFont="1" applyFill="1" applyBorder="1" applyAlignment="1">
      <alignment horizontal="left" vertical="top"/>
    </xf>
    <xf numFmtId="49" fontId="20" fillId="10" borderId="21" xfId="0" applyNumberFormat="1" applyFont="1" applyFill="1" applyBorder="1" applyAlignment="1">
      <alignment horizontal="left" vertical="top"/>
    </xf>
    <xf numFmtId="3" fontId="30" fillId="10" borderId="17" xfId="0" applyNumberFormat="1" applyFont="1" applyFill="1" applyBorder="1" applyAlignment="1">
      <alignment horizontal="right" vertical="top"/>
    </xf>
    <xf numFmtId="4" fontId="30" fillId="10" borderId="17" xfId="0" applyNumberFormat="1" applyFont="1" applyFill="1" applyBorder="1" applyAlignment="1">
      <alignment horizontal="right" vertical="top"/>
    </xf>
    <xf numFmtId="164" fontId="42" fillId="0" borderId="0" xfId="0" applyNumberFormat="1" applyFont="1" applyAlignment="1">
      <alignment vertical="center"/>
    </xf>
    <xf numFmtId="0" fontId="12" fillId="9" borderId="24" xfId="0" applyFont="1" applyFill="1" applyBorder="1" applyAlignment="1">
      <alignment horizontal="center" vertical="top" wrapText="1"/>
    </xf>
    <xf numFmtId="0" fontId="12" fillId="9" borderId="24" xfId="0" applyFont="1" applyFill="1" applyBorder="1" applyAlignment="1">
      <alignment horizontal="center" vertical="top"/>
    </xf>
    <xf numFmtId="0" fontId="12" fillId="9" borderId="26" xfId="0" applyFont="1" applyFill="1" applyBorder="1" applyAlignment="1">
      <alignment horizontal="center" vertical="top" wrapText="1"/>
    </xf>
    <xf numFmtId="4" fontId="31" fillId="0" borderId="0" xfId="0" applyNumberFormat="1" applyFont="1" applyAlignment="1">
      <alignment horizontal="center" vertical="top"/>
    </xf>
    <xf numFmtId="3" fontId="9" fillId="0" borderId="22" xfId="0" applyNumberFormat="1" applyFont="1" applyBorder="1" applyAlignment="1">
      <alignment horizontal="center" vertical="top"/>
    </xf>
    <xf numFmtId="4" fontId="10" fillId="0" borderId="22" xfId="0" applyNumberFormat="1" applyFont="1" applyBorder="1" applyAlignment="1">
      <alignment horizontal="center" vertical="top"/>
    </xf>
    <xf numFmtId="0" fontId="43" fillId="0" borderId="0" xfId="0" applyFont="1"/>
    <xf numFmtId="0" fontId="44" fillId="0" borderId="0" xfId="0" applyFont="1"/>
    <xf numFmtId="0" fontId="45" fillId="0" borderId="0" xfId="0" applyFont="1" applyAlignment="1">
      <alignment vertical="center"/>
    </xf>
    <xf numFmtId="0" fontId="46" fillId="0" borderId="0" xfId="0" applyFont="1" applyAlignment="1">
      <alignment vertical="top"/>
    </xf>
    <xf numFmtId="3" fontId="20" fillId="0" borderId="0" xfId="0" applyNumberFormat="1" applyFont="1" applyAlignment="1">
      <alignment horizontal="right" vertical="top"/>
    </xf>
    <xf numFmtId="4" fontId="20" fillId="0" borderId="0" xfId="0" applyNumberFormat="1" applyFont="1" applyAlignment="1">
      <alignment horizontal="right" vertical="top"/>
    </xf>
    <xf numFmtId="3" fontId="9" fillId="11" borderId="22" xfId="0" applyNumberFormat="1" applyFont="1" applyFill="1" applyBorder="1" applyAlignment="1">
      <alignment horizontal="center" vertical="top"/>
    </xf>
    <xf numFmtId="4" fontId="10" fillId="11" borderId="22" xfId="0" applyNumberFormat="1" applyFont="1" applyFill="1" applyBorder="1" applyAlignment="1">
      <alignment horizontal="center" vertical="top"/>
    </xf>
    <xf numFmtId="0" fontId="8" fillId="11" borderId="4" xfId="0" applyFont="1" applyFill="1" applyBorder="1" applyAlignment="1">
      <alignment horizontal="center" vertical="top"/>
    </xf>
    <xf numFmtId="0" fontId="47" fillId="0" borderId="0" xfId="0" applyFont="1"/>
    <xf numFmtId="0" fontId="48" fillId="0" borderId="0" xfId="0" applyFont="1"/>
    <xf numFmtId="49" fontId="20" fillId="10" borderId="11" xfId="0" applyNumberFormat="1" applyFont="1" applyFill="1" applyBorder="1" applyAlignment="1">
      <alignment vertical="top"/>
    </xf>
    <xf numFmtId="49" fontId="22" fillId="5" borderId="9" xfId="0" applyNumberFormat="1" applyFont="1" applyFill="1" applyBorder="1" applyAlignment="1">
      <alignment horizontal="center" vertical="top" wrapText="1"/>
    </xf>
    <xf numFmtId="0" fontId="49" fillId="0" borderId="0" xfId="0" applyFont="1" applyAlignment="1">
      <alignment vertical="top"/>
    </xf>
    <xf numFmtId="165" fontId="10" fillId="0" borderId="0" xfId="0" applyNumberFormat="1" applyFont="1" applyAlignment="1">
      <alignment horizontal="center" vertical="top"/>
    </xf>
    <xf numFmtId="49" fontId="23" fillId="3" borderId="7" xfId="0" applyNumberFormat="1" applyFont="1" applyFill="1" applyBorder="1" applyAlignment="1">
      <alignment horizontal="center" vertical="top" wrapText="1"/>
    </xf>
    <xf numFmtId="49" fontId="24" fillId="6" borderId="7" xfId="0" applyNumberFormat="1" applyFont="1" applyFill="1" applyBorder="1" applyAlignment="1">
      <alignment horizontal="center" vertical="top" wrapText="1"/>
    </xf>
    <xf numFmtId="49" fontId="22" fillId="5" borderId="7" xfId="0" applyNumberFormat="1" applyFont="1" applyFill="1" applyBorder="1" applyAlignment="1">
      <alignment horizontal="center" vertical="top" wrapText="1"/>
    </xf>
    <xf numFmtId="49" fontId="24" fillId="10" borderId="19" xfId="0" applyNumberFormat="1" applyFont="1" applyFill="1" applyBorder="1" applyAlignment="1">
      <alignment horizontal="center" vertical="top" wrapText="1"/>
    </xf>
    <xf numFmtId="49" fontId="22" fillId="10" borderId="19" xfId="0" applyNumberFormat="1" applyFont="1" applyFill="1" applyBorder="1" applyAlignment="1">
      <alignment horizontal="center" vertical="top" wrapText="1"/>
    </xf>
    <xf numFmtId="49" fontId="22" fillId="5" borderId="17" xfId="0" applyNumberFormat="1" applyFont="1" applyFill="1" applyBorder="1" applyAlignment="1">
      <alignment horizontal="center" vertical="top" wrapText="1"/>
    </xf>
    <xf numFmtId="166" fontId="22" fillId="5" borderId="17" xfId="1" applyNumberFormat="1" applyFont="1" applyFill="1" applyBorder="1" applyAlignment="1">
      <alignment horizontal="right" vertical="top"/>
    </xf>
    <xf numFmtId="49" fontId="20" fillId="10" borderId="0" xfId="0" applyNumberFormat="1" applyFont="1" applyFill="1" applyAlignment="1">
      <alignment vertical="top"/>
    </xf>
    <xf numFmtId="166" fontId="22" fillId="5" borderId="7" xfId="1" applyNumberFormat="1" applyFont="1" applyFill="1" applyBorder="1" applyAlignment="1">
      <alignment horizontal="right" vertical="top"/>
    </xf>
    <xf numFmtId="49" fontId="23" fillId="10" borderId="20" xfId="0" applyNumberFormat="1" applyFont="1" applyFill="1" applyBorder="1" applyAlignment="1">
      <alignment horizontal="left" vertical="top"/>
    </xf>
    <xf numFmtId="9" fontId="22" fillId="7" borderId="7" xfId="1" applyFont="1" applyFill="1" applyBorder="1" applyAlignment="1">
      <alignment horizontal="right" vertical="top" wrapText="1"/>
    </xf>
    <xf numFmtId="10" fontId="22" fillId="7" borderId="14" xfId="1" applyNumberFormat="1" applyFont="1" applyFill="1" applyBorder="1" applyAlignment="1">
      <alignment horizontal="right" vertical="top"/>
    </xf>
    <xf numFmtId="4" fontId="22" fillId="7" borderId="14" xfId="0" applyNumberFormat="1" applyFont="1" applyFill="1" applyBorder="1" applyAlignment="1">
      <alignment horizontal="right" vertical="top"/>
    </xf>
    <xf numFmtId="4" fontId="51" fillId="0" borderId="0" xfId="0" applyNumberFormat="1" applyFont="1" applyAlignment="1">
      <alignment horizontal="center" vertical="top"/>
    </xf>
    <xf numFmtId="3" fontId="34" fillId="0" borderId="0" xfId="0" applyNumberFormat="1" applyFont="1"/>
    <xf numFmtId="4" fontId="34" fillId="0" borderId="0" xfId="0" applyNumberFormat="1" applyFont="1"/>
    <xf numFmtId="0" fontId="34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6" fillId="2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top" wrapText="1"/>
    </xf>
    <xf numFmtId="0" fontId="21" fillId="4" borderId="9" xfId="0" applyFont="1" applyFill="1" applyBorder="1" applyAlignment="1">
      <alignment horizontal="center" vertical="top" wrapText="1"/>
    </xf>
    <xf numFmtId="49" fontId="22" fillId="5" borderId="8" xfId="0" applyNumberFormat="1" applyFont="1" applyFill="1" applyBorder="1" applyAlignment="1">
      <alignment horizontal="center" vertical="top" wrapText="1"/>
    </xf>
    <xf numFmtId="49" fontId="22" fillId="5" borderId="9" xfId="0" applyNumberFormat="1" applyFont="1" applyFill="1" applyBorder="1" applyAlignment="1">
      <alignment horizontal="center" vertical="top" wrapText="1"/>
    </xf>
    <xf numFmtId="0" fontId="21" fillId="10" borderId="17" xfId="0" applyFont="1" applyFill="1" applyBorder="1" applyAlignment="1">
      <alignment horizontal="center" vertical="top" wrapText="1"/>
    </xf>
    <xf numFmtId="0" fontId="20" fillId="0" borderId="6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49" fontId="20" fillId="3" borderId="7" xfId="0" applyNumberFormat="1" applyFont="1" applyFill="1" applyBorder="1" applyAlignment="1">
      <alignment vertical="top" wrapText="1"/>
    </xf>
    <xf numFmtId="0" fontId="21" fillId="10" borderId="20" xfId="0" applyFont="1" applyFill="1" applyBorder="1" applyAlignment="1">
      <alignment horizontal="center" vertical="top" wrapText="1"/>
    </xf>
    <xf numFmtId="0" fontId="21" fillId="10" borderId="18" xfId="0" applyFont="1" applyFill="1" applyBorder="1" applyAlignment="1">
      <alignment horizontal="center" vertical="top" wrapText="1"/>
    </xf>
    <xf numFmtId="0" fontId="30" fillId="0" borderId="27" xfId="0" applyFont="1" applyBorder="1" applyAlignment="1">
      <alignment horizontal="left" vertical="top" wrapText="1"/>
    </xf>
    <xf numFmtId="0" fontId="30" fillId="0" borderId="28" xfId="0" applyFont="1" applyBorder="1" applyAlignment="1">
      <alignment horizontal="left" vertical="top" wrapText="1"/>
    </xf>
    <xf numFmtId="0" fontId="30" fillId="0" borderId="29" xfId="0" applyFont="1" applyBorder="1" applyAlignment="1">
      <alignment horizontal="left" vertical="top" wrapText="1"/>
    </xf>
    <xf numFmtId="0" fontId="30" fillId="9" borderId="3" xfId="0" applyFont="1" applyFill="1" applyBorder="1" applyAlignment="1">
      <alignment horizontal="center" vertical="center" wrapText="1"/>
    </xf>
    <xf numFmtId="0" fontId="0" fillId="9" borderId="2" xfId="0" applyFill="1" applyBorder="1"/>
    <xf numFmtId="0" fontId="30" fillId="9" borderId="23" xfId="0" applyFont="1" applyFill="1" applyBorder="1" applyAlignment="1">
      <alignment horizontal="center" vertical="center" wrapText="1"/>
    </xf>
    <xf numFmtId="0" fontId="30" fillId="9" borderId="2" xfId="0" applyFont="1" applyFill="1" applyBorder="1" applyAlignment="1">
      <alignment horizontal="center" vertical="center" wrapText="1"/>
    </xf>
    <xf numFmtId="0" fontId="30" fillId="8" borderId="23" xfId="0" applyFont="1" applyFill="1" applyBorder="1" applyAlignment="1">
      <alignment horizontal="center" vertical="center" wrapText="1"/>
    </xf>
    <xf numFmtId="0" fontId="30" fillId="8" borderId="2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3" xr:uid="{00000000-0005-0000-0000-000001000000}"/>
    <cellStyle name="Normal 3" xfId="2" xr:uid="{00000000-0005-0000-0000-000002000000}"/>
    <cellStyle name="Percent 2" xfId="1" xr:uid="{00000000-0005-0000-0000-000003000000}"/>
    <cellStyle name="Percent 3" xfId="4" xr:uid="{00000000-0005-0000-0000-000004000000}"/>
  </cellStyles>
  <dxfs count="0"/>
  <tableStyles count="0" defaultTableStyle="TableStyleMedium9" defaultPivotStyle="PivotStyleLight16"/>
  <colors>
    <mruColors>
      <color rgb="FFFFFF3B"/>
      <color rgb="FFD8DAC2"/>
      <color rgb="FFDAE6C0"/>
      <color rgb="FFBFD2E2"/>
      <color rgb="FF454545"/>
      <color rgb="FFFFFFCC"/>
      <color rgb="FFE7E5E5"/>
      <color rgb="FFD3E1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53267999034367E-2"/>
          <c:y val="0.12482126602861511"/>
          <c:w val="0.65420776765993516"/>
          <c:h val="0.628415614714827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Traditional!$A$7</c:f>
              <c:strCache>
                <c:ptCount val="1"/>
                <c:pt idx="0">
                  <c:v>TAC Alamosa Campus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Traditional!$B$7:$E$7</c:f>
              <c:numCache>
                <c:formatCode>#,##0.00</c:formatCode>
                <c:ptCount val="4"/>
                <c:pt idx="0" formatCode="#,##0">
                  <c:v>234</c:v>
                </c:pt>
                <c:pt idx="1">
                  <c:v>87.65</c:v>
                </c:pt>
                <c:pt idx="2" formatCode="#,##0">
                  <c:v>13</c:v>
                </c:pt>
                <c:pt idx="3">
                  <c:v>4.7333333333330003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C-49EB-BC5B-ACAC7C9C6BB3}"/>
            </c:ext>
          </c:extLst>
        </c:ser>
        <c:ser>
          <c:idx val="1"/>
          <c:order val="1"/>
          <c:tx>
            <c:strRef>
              <c:f>Traditional!$A$11</c:f>
              <c:strCache>
                <c:ptCount val="1"/>
                <c:pt idx="0">
                  <c:v>TCN CCCOnline</c:v>
                </c:pt>
              </c:strCache>
            </c:strRef>
          </c:tx>
          <c:spPr>
            <a:solidFill>
              <a:srgbClr val="CC99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Traditional!$B$11:$E$11</c:f>
              <c:numCache>
                <c:formatCode>#,##0.00</c:formatCode>
                <c:ptCount val="4"/>
                <c:pt idx="0" formatCode="#,##0">
                  <c:v>32</c:v>
                </c:pt>
                <c:pt idx="1">
                  <c:v>8.833333333333</c:v>
                </c:pt>
                <c:pt idx="2" formatCode="#,##0">
                  <c:v>3</c:v>
                </c:pt>
                <c:pt idx="3">
                  <c:v>1.8666666666659999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4C-49EB-BC5B-ACAC7C9C6BB3}"/>
            </c:ext>
          </c:extLst>
        </c:ser>
        <c:ser>
          <c:idx val="2"/>
          <c:order val="2"/>
          <c:tx>
            <c:strRef>
              <c:f>Traditional!$A$8</c:f>
              <c:strCache>
                <c:ptCount val="1"/>
                <c:pt idx="0">
                  <c:v>TMC Trinidad Campus</c:v>
                </c:pt>
              </c:strCache>
            </c:strRef>
          </c:tx>
          <c:spPr>
            <a:solidFill>
              <a:srgbClr val="9933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Traditional!$B$8:$E$8</c:f>
              <c:numCache>
                <c:formatCode>#,##0.00</c:formatCode>
                <c:ptCount val="4"/>
                <c:pt idx="0" formatCode="#,##0">
                  <c:v>316</c:v>
                </c:pt>
                <c:pt idx="1">
                  <c:v>107.549999999999</c:v>
                </c:pt>
                <c:pt idx="2" formatCode="#,##0">
                  <c:v>109</c:v>
                </c:pt>
                <c:pt idx="3">
                  <c:v>46.883333333332999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4C-49EB-BC5B-ACAC7C9C6BB3}"/>
            </c:ext>
          </c:extLst>
        </c:ser>
        <c:ser>
          <c:idx val="3"/>
          <c:order val="3"/>
          <c:tx>
            <c:strRef>
              <c:f>Traditional!#REF!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CC00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4C-49EB-BC5B-ACAC7C9C6BB3}"/>
            </c:ext>
          </c:extLst>
        </c:ser>
        <c:ser>
          <c:idx val="4"/>
          <c:order val="4"/>
          <c:tx>
            <c:strRef>
              <c:f>Traditional!$A$12</c:f>
              <c:strCache>
                <c:ptCount val="1"/>
                <c:pt idx="0">
                  <c:v>TPR Prison Campus</c:v>
                </c:pt>
              </c:strCache>
            </c:strRef>
          </c:tx>
          <c:spPr>
            <a:solidFill>
              <a:srgbClr val="3366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Traditional!$B$12:$E$12</c:f>
              <c:numCache>
                <c:formatCode>#,##0.00</c:formatCode>
                <c:ptCount val="4"/>
                <c:pt idx="0" formatCode="#,##0">
                  <c:v>217</c:v>
                </c:pt>
                <c:pt idx="1">
                  <c:v>60.633333333332999</c:v>
                </c:pt>
                <c:pt idx="2" formatCode="#,##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4C-49EB-BC5B-ACAC7C9C6BB3}"/>
            </c:ext>
          </c:extLst>
        </c:ser>
        <c:ser>
          <c:idx val="5"/>
          <c:order val="5"/>
          <c:tx>
            <c:strRef>
              <c:f>Traditional!$A$9</c:f>
              <c:strCache>
                <c:ptCount val="1"/>
                <c:pt idx="0">
                  <c:v>TZY Alamosa Misc Campus</c:v>
                </c:pt>
              </c:strCache>
            </c:strRef>
          </c:tx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Traditional!$B$9:$E$9</c:f>
              <c:numCache>
                <c:formatCode>#,##0.00</c:formatCode>
                <c:ptCount val="4"/>
                <c:pt idx="0" formatCode="#,##0">
                  <c:v>397</c:v>
                </c:pt>
                <c:pt idx="1">
                  <c:v>80.400000000000006</c:v>
                </c:pt>
                <c:pt idx="2" formatCode="#,##0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4C-49EB-BC5B-ACAC7C9C6BB3}"/>
            </c:ext>
          </c:extLst>
        </c:ser>
        <c:ser>
          <c:idx val="6"/>
          <c:order val="6"/>
          <c:tx>
            <c:strRef>
              <c:f>Traditional!$A$10</c:f>
              <c:strCache>
                <c:ptCount val="1"/>
                <c:pt idx="0">
                  <c:v>TZZ Trinidad Misc Campus</c:v>
                </c:pt>
              </c:strCache>
            </c:strRef>
          </c:tx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Traditional!$B$10:$E$10</c:f>
              <c:numCache>
                <c:formatCode>#,##0.00</c:formatCode>
                <c:ptCount val="4"/>
                <c:pt idx="0" formatCode="#,##0">
                  <c:v>105</c:v>
                </c:pt>
                <c:pt idx="1">
                  <c:v>39.866666666665999</c:v>
                </c:pt>
                <c:pt idx="2" formatCode="#,##0">
                  <c:v>10</c:v>
                </c:pt>
                <c:pt idx="3">
                  <c:v>4.7333333333330003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24C-49EB-BC5B-ACAC7C9C6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901472"/>
        <c:axId val="114192184"/>
      </c:barChart>
      <c:catAx>
        <c:axId val="21590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14192184"/>
        <c:crosses val="autoZero"/>
        <c:auto val="0"/>
        <c:lblAlgn val="ctr"/>
        <c:lblOffset val="100"/>
        <c:tickLblSkip val="14"/>
        <c:tickMarkSkip val="1"/>
        <c:noMultiLvlLbl val="0"/>
      </c:catAx>
      <c:valAx>
        <c:axId val="114192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26115344498317883"/>
              <c:y val="0.223880597014925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159014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75107621621362686"/>
          <c:y val="0.1100588977858727"/>
          <c:w val="0.22700377820221629"/>
          <c:h val="0.8413299225921633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4925" cmpd="thickThin">
      <a:solidFill>
        <a:srgbClr val="C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1" l="0.75" r="0.7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350520</xdr:colOff>
      <xdr:row>31</xdr:row>
      <xdr:rowOff>53340</xdr:rowOff>
    </xdr:from>
    <xdr:to>
      <xdr:col>18</xdr:col>
      <xdr:colOff>440765</xdr:colOff>
      <xdr:row>40</xdr:row>
      <xdr:rowOff>45720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zoomScaleNormal="100" workbookViewId="0">
      <selection sqref="A1:N1"/>
    </sheetView>
  </sheetViews>
  <sheetFormatPr defaultRowHeight="12.75" customHeight="1"/>
  <cols>
    <col min="1" max="1" width="20.6640625" customWidth="1"/>
    <col min="2" max="2" width="10.109375" customWidth="1"/>
    <col min="3" max="3" width="8" customWidth="1"/>
    <col min="4" max="4" width="7.88671875" customWidth="1"/>
    <col min="5" max="5" width="7.5546875" customWidth="1"/>
    <col min="6" max="7" width="7.88671875" customWidth="1"/>
    <col min="8" max="9" width="7.5546875" customWidth="1"/>
    <col min="10" max="10" width="7.44140625" customWidth="1"/>
    <col min="11" max="11" width="7.5546875" customWidth="1"/>
    <col min="12" max="12" width="7.6640625" customWidth="1"/>
    <col min="13" max="13" width="7.88671875" customWidth="1"/>
    <col min="14" max="14" width="8.77734375" customWidth="1"/>
    <col min="15" max="15" width="6.21875" bestFit="1" customWidth="1"/>
  </cols>
  <sheetData>
    <row r="1" spans="1:14" ht="24" customHeight="1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4" ht="13.2">
      <c r="A2" s="1" t="s">
        <v>22</v>
      </c>
      <c r="B2" s="2" t="s">
        <v>71</v>
      </c>
      <c r="F2" s="66"/>
      <c r="G2" s="64"/>
      <c r="H2" s="64"/>
      <c r="I2" s="64"/>
      <c r="J2" s="67"/>
      <c r="K2" s="64"/>
      <c r="L2" s="64"/>
      <c r="M2" s="64"/>
    </row>
    <row r="3" spans="1:14" ht="15">
      <c r="A3" s="1" t="s">
        <v>23</v>
      </c>
      <c r="B3" s="2" t="s">
        <v>47</v>
      </c>
      <c r="F3" s="64"/>
      <c r="G3" s="65"/>
      <c r="H3" s="64"/>
      <c r="I3" s="64"/>
      <c r="J3" s="64"/>
      <c r="K3" s="64"/>
      <c r="L3" s="64"/>
      <c r="M3" s="64"/>
    </row>
    <row r="4" spans="1:14" ht="12.75" customHeight="1">
      <c r="A4" s="51">
        <v>45447</v>
      </c>
      <c r="F4" s="64"/>
      <c r="G4" s="64"/>
      <c r="H4" s="64"/>
      <c r="I4" s="64"/>
      <c r="J4" s="64"/>
      <c r="K4" s="64"/>
      <c r="L4" s="64"/>
      <c r="M4" s="64"/>
    </row>
    <row r="5" spans="1:14" ht="24" customHeight="1" thickBot="1">
      <c r="A5" s="137" t="s">
        <v>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</row>
    <row r="6" spans="1:14" ht="24.6" customHeight="1" thickBot="1">
      <c r="A6" s="3"/>
      <c r="B6" s="139" t="s">
        <v>2</v>
      </c>
      <c r="C6" s="140"/>
      <c r="D6" s="141" t="s">
        <v>3</v>
      </c>
      <c r="E6" s="140"/>
      <c r="F6" s="141" t="s">
        <v>4</v>
      </c>
      <c r="G6" s="140"/>
      <c r="H6" s="139" t="s">
        <v>5</v>
      </c>
      <c r="I6" s="140"/>
      <c r="J6" s="141" t="s">
        <v>6</v>
      </c>
      <c r="K6" s="140"/>
      <c r="L6" s="139" t="s">
        <v>7</v>
      </c>
      <c r="M6" s="140"/>
    </row>
    <row r="7" spans="1:14" ht="22.8" customHeight="1" thickBot="1">
      <c r="A7" s="5" t="s">
        <v>8</v>
      </c>
      <c r="B7" s="6" t="s">
        <v>9</v>
      </c>
      <c r="C7" s="5" t="s">
        <v>10</v>
      </c>
      <c r="D7" s="6" t="s">
        <v>9</v>
      </c>
      <c r="E7" s="6" t="s">
        <v>10</v>
      </c>
      <c r="F7" s="6" t="s">
        <v>9</v>
      </c>
      <c r="G7" s="5" t="s">
        <v>10</v>
      </c>
      <c r="H7" s="6" t="s">
        <v>9</v>
      </c>
      <c r="I7" s="5" t="s">
        <v>10</v>
      </c>
      <c r="J7" s="6" t="s">
        <v>9</v>
      </c>
      <c r="K7" s="5" t="s">
        <v>10</v>
      </c>
      <c r="L7" s="6" t="s">
        <v>9</v>
      </c>
      <c r="M7" s="5" t="s">
        <v>10</v>
      </c>
    </row>
    <row r="8" spans="1:14" ht="13.8" thickBot="1">
      <c r="A8" s="7" t="s">
        <v>48</v>
      </c>
      <c r="B8" s="8">
        <v>1575</v>
      </c>
      <c r="C8" s="9">
        <v>475.76666666666699</v>
      </c>
      <c r="D8" s="8">
        <v>2</v>
      </c>
      <c r="E8" s="9">
        <v>0.8</v>
      </c>
      <c r="F8" s="8">
        <v>183</v>
      </c>
      <c r="G8" s="9">
        <v>82.883333333332999</v>
      </c>
      <c r="H8" s="8">
        <v>0</v>
      </c>
      <c r="I8" s="9">
        <v>0</v>
      </c>
      <c r="J8" s="8">
        <v>0</v>
      </c>
      <c r="K8" s="9">
        <v>0</v>
      </c>
      <c r="L8" s="8">
        <v>1760</v>
      </c>
      <c r="M8" s="9">
        <v>559.45000000000005</v>
      </c>
    </row>
    <row r="9" spans="1:14" ht="12.75" customHeight="1">
      <c r="C9" s="67"/>
      <c r="I9" s="62"/>
      <c r="L9" s="61"/>
      <c r="M9" s="62"/>
    </row>
    <row r="10" spans="1:14" ht="24" customHeight="1" thickBot="1">
      <c r="A10" s="137" t="s">
        <v>12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</row>
    <row r="11" spans="1:14" ht="24.6" customHeight="1" thickBot="1">
      <c r="A11" s="3"/>
      <c r="B11" s="4"/>
      <c r="C11" s="139" t="s">
        <v>2</v>
      </c>
      <c r="D11" s="140"/>
      <c r="E11" s="141" t="s">
        <v>3</v>
      </c>
      <c r="F11" s="140"/>
      <c r="G11" s="141" t="s">
        <v>4</v>
      </c>
      <c r="H11" s="140"/>
      <c r="I11" s="139" t="s">
        <v>5</v>
      </c>
      <c r="J11" s="140"/>
      <c r="K11" s="141" t="s">
        <v>6</v>
      </c>
      <c r="L11" s="140"/>
      <c r="M11" s="139" t="s">
        <v>7</v>
      </c>
      <c r="N11" s="140"/>
    </row>
    <row r="12" spans="1:14" ht="23.4" customHeight="1" thickBot="1">
      <c r="A12" s="5" t="s">
        <v>15</v>
      </c>
      <c r="B12" s="6" t="s">
        <v>13</v>
      </c>
      <c r="C12" s="6" t="s">
        <v>9</v>
      </c>
      <c r="D12" s="6" t="s">
        <v>10</v>
      </c>
      <c r="E12" s="6" t="s">
        <v>9</v>
      </c>
      <c r="F12" s="6" t="s">
        <v>10</v>
      </c>
      <c r="G12" s="6" t="s">
        <v>9</v>
      </c>
      <c r="H12" s="6" t="s">
        <v>10</v>
      </c>
      <c r="I12" s="6" t="s">
        <v>9</v>
      </c>
      <c r="J12" s="6" t="s">
        <v>10</v>
      </c>
      <c r="K12" s="6" t="s">
        <v>9</v>
      </c>
      <c r="L12" s="6" t="s">
        <v>10</v>
      </c>
      <c r="M12" s="6" t="s">
        <v>9</v>
      </c>
      <c r="N12" s="6" t="s">
        <v>10</v>
      </c>
    </row>
    <row r="13" spans="1:14" ht="13.8" thickBot="1">
      <c r="A13" s="13" t="s">
        <v>45</v>
      </c>
      <c r="B13" s="59" t="s">
        <v>17</v>
      </c>
      <c r="C13" s="103">
        <v>63</v>
      </c>
      <c r="D13" s="104">
        <v>8.833333333333</v>
      </c>
      <c r="E13" s="103">
        <v>0</v>
      </c>
      <c r="F13" s="104">
        <v>0</v>
      </c>
      <c r="G13" s="103">
        <v>13</v>
      </c>
      <c r="H13" s="104">
        <v>1.8666666666659999</v>
      </c>
      <c r="I13" s="103">
        <v>0</v>
      </c>
      <c r="J13" s="104">
        <v>0</v>
      </c>
      <c r="K13" s="103">
        <v>0</v>
      </c>
      <c r="L13" s="104">
        <v>0</v>
      </c>
      <c r="M13" s="103">
        <v>76</v>
      </c>
      <c r="N13" s="104">
        <v>10.7</v>
      </c>
    </row>
    <row r="14" spans="1:14" ht="13.8" thickBot="1">
      <c r="A14" s="13" t="s">
        <v>58</v>
      </c>
      <c r="B14" s="59" t="s">
        <v>53</v>
      </c>
      <c r="C14" s="103">
        <v>235</v>
      </c>
      <c r="D14" s="104">
        <v>36.166666666666003</v>
      </c>
      <c r="E14" s="103">
        <v>1</v>
      </c>
      <c r="F14" s="104">
        <v>0.1</v>
      </c>
      <c r="G14" s="103">
        <v>41</v>
      </c>
      <c r="H14" s="104">
        <v>7.2</v>
      </c>
      <c r="I14" s="103">
        <v>0</v>
      </c>
      <c r="J14" s="104">
        <v>0</v>
      </c>
      <c r="K14" s="103">
        <v>0</v>
      </c>
      <c r="L14" s="104">
        <v>0</v>
      </c>
      <c r="M14" s="103">
        <v>277</v>
      </c>
      <c r="N14" s="104">
        <v>43.466666666666001</v>
      </c>
    </row>
    <row r="15" spans="1:14" ht="15.6" customHeight="1" thickBot="1">
      <c r="A15" s="7" t="s">
        <v>11</v>
      </c>
      <c r="B15" s="10" t="s">
        <v>21</v>
      </c>
      <c r="C15" s="8">
        <v>0</v>
      </c>
      <c r="D15" s="60">
        <f>SUM(D13:D13)</f>
        <v>8.833333333333</v>
      </c>
      <c r="E15" s="8">
        <v>0</v>
      </c>
      <c r="F15" s="60">
        <f>SUM(F13:F13)</f>
        <v>0</v>
      </c>
      <c r="G15" s="8">
        <v>0</v>
      </c>
      <c r="H15" s="60">
        <f>SUM(H13:H13)</f>
        <v>1.8666666666659999</v>
      </c>
      <c r="I15" s="8">
        <v>0</v>
      </c>
      <c r="J15" s="60">
        <f>SUM(J13:J13)</f>
        <v>0</v>
      </c>
      <c r="K15" s="8">
        <v>0</v>
      </c>
      <c r="L15" s="60">
        <f>SUM(L13:L13)</f>
        <v>0</v>
      </c>
      <c r="M15" s="8">
        <v>0</v>
      </c>
      <c r="N15" s="60">
        <f>SUM(N13:N14)</f>
        <v>54.166666666666003</v>
      </c>
    </row>
    <row r="16" spans="1:14" ht="24" customHeight="1" thickBot="1">
      <c r="A16" s="142" t="s">
        <v>14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</row>
    <row r="17" spans="1:14" ht="24.6" customHeight="1" thickBot="1">
      <c r="A17" s="3"/>
      <c r="B17" s="3"/>
      <c r="C17" s="139" t="s">
        <v>2</v>
      </c>
      <c r="D17" s="140"/>
      <c r="E17" s="141" t="s">
        <v>3</v>
      </c>
      <c r="F17" s="140"/>
      <c r="G17" s="141" t="s">
        <v>4</v>
      </c>
      <c r="H17" s="140"/>
      <c r="I17" s="139" t="s">
        <v>5</v>
      </c>
      <c r="J17" s="140"/>
      <c r="K17" s="141" t="s">
        <v>6</v>
      </c>
      <c r="L17" s="140"/>
      <c r="M17" s="139" t="s">
        <v>7</v>
      </c>
      <c r="N17" s="140"/>
    </row>
    <row r="18" spans="1:14" ht="25.8" customHeight="1" thickBot="1">
      <c r="A18" s="5" t="s">
        <v>15</v>
      </c>
      <c r="B18" s="6" t="s">
        <v>13</v>
      </c>
      <c r="C18" s="6" t="s">
        <v>9</v>
      </c>
      <c r="D18" s="6" t="s">
        <v>10</v>
      </c>
      <c r="E18" s="6" t="s">
        <v>9</v>
      </c>
      <c r="F18" s="6" t="s">
        <v>10</v>
      </c>
      <c r="G18" s="6" t="s">
        <v>9</v>
      </c>
      <c r="H18" s="6" t="s">
        <v>10</v>
      </c>
      <c r="I18" s="6" t="s">
        <v>9</v>
      </c>
      <c r="J18" s="6" t="s">
        <v>10</v>
      </c>
      <c r="K18" s="6" t="s">
        <v>9</v>
      </c>
      <c r="L18" s="6" t="s">
        <v>10</v>
      </c>
      <c r="M18" s="6" t="s">
        <v>9</v>
      </c>
      <c r="N18" s="6" t="s">
        <v>10</v>
      </c>
    </row>
    <row r="19" spans="1:14" ht="13.8" thickBot="1">
      <c r="A19" s="13" t="s">
        <v>41</v>
      </c>
      <c r="B19" s="10" t="s">
        <v>16</v>
      </c>
      <c r="C19" s="8">
        <v>292</v>
      </c>
      <c r="D19" s="9">
        <v>87.65</v>
      </c>
      <c r="E19" s="8">
        <v>0</v>
      </c>
      <c r="F19" s="9">
        <v>0</v>
      </c>
      <c r="G19" s="8">
        <v>18</v>
      </c>
      <c r="H19" s="9">
        <v>4.7333333333330003</v>
      </c>
      <c r="I19" s="8">
        <v>0</v>
      </c>
      <c r="J19" s="9">
        <v>0</v>
      </c>
      <c r="K19" s="8">
        <v>0</v>
      </c>
      <c r="L19" s="9">
        <v>0</v>
      </c>
      <c r="M19" s="8">
        <v>310</v>
      </c>
      <c r="N19" s="9">
        <v>92.383333333332999</v>
      </c>
    </row>
    <row r="20" spans="1:14" ht="13.8" thickBot="1">
      <c r="A20" s="13" t="s">
        <v>42</v>
      </c>
      <c r="B20" s="10" t="s">
        <v>18</v>
      </c>
      <c r="C20" s="103">
        <v>373</v>
      </c>
      <c r="D20" s="104">
        <v>107.183333333333</v>
      </c>
      <c r="E20" s="103">
        <v>1</v>
      </c>
      <c r="F20" s="104">
        <v>0.36666666666600001</v>
      </c>
      <c r="G20" s="103">
        <v>131</v>
      </c>
      <c r="H20" s="104">
        <v>46.883333333332999</v>
      </c>
      <c r="I20" s="103">
        <v>0</v>
      </c>
      <c r="J20" s="104">
        <v>0</v>
      </c>
      <c r="K20" s="103">
        <v>0</v>
      </c>
      <c r="L20" s="104">
        <v>0</v>
      </c>
      <c r="M20" s="103">
        <v>505</v>
      </c>
      <c r="N20" s="104">
        <v>154.433333333333</v>
      </c>
    </row>
    <row r="21" spans="1:14" ht="13.8" thickBot="1">
      <c r="A21" s="13" t="s">
        <v>43</v>
      </c>
      <c r="B21" s="10" t="s">
        <v>19</v>
      </c>
      <c r="C21" s="103">
        <v>428</v>
      </c>
      <c r="D21" s="104">
        <v>80.400000000000006</v>
      </c>
      <c r="E21" s="103">
        <v>0</v>
      </c>
      <c r="F21" s="104">
        <v>0</v>
      </c>
      <c r="G21" s="103">
        <v>3</v>
      </c>
      <c r="H21" s="104">
        <v>1</v>
      </c>
      <c r="I21" s="103">
        <v>0</v>
      </c>
      <c r="J21" s="104">
        <v>0</v>
      </c>
      <c r="K21" s="103">
        <v>0</v>
      </c>
      <c r="L21" s="104">
        <v>0</v>
      </c>
      <c r="M21" s="103">
        <v>431</v>
      </c>
      <c r="N21" s="104">
        <v>81.400000000000006</v>
      </c>
    </row>
    <row r="22" spans="1:14" ht="13.8" thickBot="1">
      <c r="A22" s="13" t="s">
        <v>44</v>
      </c>
      <c r="B22" s="10" t="s">
        <v>20</v>
      </c>
      <c r="C22" s="103">
        <v>107</v>
      </c>
      <c r="D22" s="104">
        <v>39.866666666665999</v>
      </c>
      <c r="E22" s="103">
        <v>0</v>
      </c>
      <c r="F22" s="104">
        <v>0</v>
      </c>
      <c r="G22" s="103">
        <v>10</v>
      </c>
      <c r="H22" s="104">
        <v>4.7333333333330003</v>
      </c>
      <c r="I22" s="103">
        <v>0</v>
      </c>
      <c r="J22" s="104">
        <v>0</v>
      </c>
      <c r="K22" s="103">
        <v>0</v>
      </c>
      <c r="L22" s="104">
        <v>0</v>
      </c>
      <c r="M22" s="103">
        <v>117</v>
      </c>
      <c r="N22" s="104">
        <v>44.6</v>
      </c>
    </row>
    <row r="23" spans="1:14" ht="13.8" thickBot="1">
      <c r="A23" s="13" t="s">
        <v>45</v>
      </c>
      <c r="B23" s="10" t="s">
        <v>17</v>
      </c>
      <c r="C23" s="103">
        <v>63</v>
      </c>
      <c r="D23" s="104">
        <v>8.833333333333</v>
      </c>
      <c r="E23" s="103">
        <v>0</v>
      </c>
      <c r="F23" s="104">
        <v>0</v>
      </c>
      <c r="G23" s="103">
        <v>13</v>
      </c>
      <c r="H23" s="104">
        <v>1.8666666666659999</v>
      </c>
      <c r="I23" s="103">
        <v>0</v>
      </c>
      <c r="J23" s="104">
        <v>0</v>
      </c>
      <c r="K23" s="103">
        <v>0</v>
      </c>
      <c r="L23" s="104">
        <v>0</v>
      </c>
      <c r="M23" s="103">
        <v>76</v>
      </c>
      <c r="N23" s="104">
        <v>10.7</v>
      </c>
    </row>
    <row r="24" spans="1:14" ht="13.8" thickBot="1">
      <c r="A24" s="13" t="s">
        <v>46</v>
      </c>
      <c r="B24" s="10" t="s">
        <v>31</v>
      </c>
      <c r="C24" s="103">
        <v>217</v>
      </c>
      <c r="D24" s="104">
        <v>60.633333333332999</v>
      </c>
      <c r="E24" s="103">
        <v>0</v>
      </c>
      <c r="F24" s="104">
        <v>0</v>
      </c>
      <c r="G24" s="103">
        <v>0</v>
      </c>
      <c r="H24" s="104">
        <v>0</v>
      </c>
      <c r="I24" s="103">
        <v>0</v>
      </c>
      <c r="J24" s="104">
        <v>0</v>
      </c>
      <c r="K24" s="103">
        <v>0</v>
      </c>
      <c r="L24" s="104">
        <v>0</v>
      </c>
      <c r="M24" s="103">
        <v>217</v>
      </c>
      <c r="N24" s="104">
        <v>60.633333333332999</v>
      </c>
    </row>
    <row r="25" spans="1:14" ht="13.8" thickBot="1">
      <c r="A25" s="13" t="s">
        <v>58</v>
      </c>
      <c r="B25" s="10" t="s">
        <v>53</v>
      </c>
      <c r="C25" s="103">
        <v>235</v>
      </c>
      <c r="D25" s="104">
        <v>36.166666666666003</v>
      </c>
      <c r="E25" s="103">
        <v>1</v>
      </c>
      <c r="F25" s="104">
        <v>0.1</v>
      </c>
      <c r="G25" s="103">
        <v>41</v>
      </c>
      <c r="H25" s="104">
        <v>7.2</v>
      </c>
      <c r="I25" s="103">
        <v>0</v>
      </c>
      <c r="J25" s="104">
        <v>0</v>
      </c>
      <c r="K25" s="103">
        <v>0</v>
      </c>
      <c r="L25" s="104">
        <v>0</v>
      </c>
      <c r="M25" s="103">
        <v>277</v>
      </c>
      <c r="N25" s="104">
        <v>43.466666666666001</v>
      </c>
    </row>
    <row r="26" spans="1:14" ht="13.8" thickBot="1">
      <c r="A26" s="13" t="s">
        <v>72</v>
      </c>
      <c r="B26" s="10" t="s">
        <v>73</v>
      </c>
      <c r="C26" s="103">
        <v>3</v>
      </c>
      <c r="D26" s="104">
        <v>0.2</v>
      </c>
      <c r="E26" s="103">
        <v>0</v>
      </c>
      <c r="F26" s="104">
        <v>0</v>
      </c>
      <c r="G26" s="103">
        <v>1</v>
      </c>
      <c r="H26" s="104">
        <v>6.6666666666000005E-2</v>
      </c>
      <c r="I26" s="103">
        <v>0</v>
      </c>
      <c r="J26" s="104">
        <v>0</v>
      </c>
      <c r="K26" s="103">
        <v>0</v>
      </c>
      <c r="L26" s="104">
        <v>0</v>
      </c>
      <c r="M26" s="103">
        <v>4</v>
      </c>
      <c r="N26" s="104">
        <v>0.26666666666599997</v>
      </c>
    </row>
    <row r="27" spans="1:14" ht="13.8" thickBot="1">
      <c r="A27" s="13" t="s">
        <v>68</v>
      </c>
      <c r="B27" s="10" t="s">
        <v>69</v>
      </c>
      <c r="C27" s="103">
        <v>320</v>
      </c>
      <c r="D27" s="104">
        <v>54.833333333333002</v>
      </c>
      <c r="E27" s="103">
        <v>2</v>
      </c>
      <c r="F27" s="104">
        <v>0.33333333333300003</v>
      </c>
      <c r="G27" s="103">
        <v>80</v>
      </c>
      <c r="H27" s="104">
        <v>16.399999999999999</v>
      </c>
      <c r="I27" s="103">
        <v>0</v>
      </c>
      <c r="J27" s="104">
        <v>0</v>
      </c>
      <c r="K27" s="103">
        <v>0</v>
      </c>
      <c r="L27" s="104">
        <v>0</v>
      </c>
      <c r="M27" s="103">
        <v>402</v>
      </c>
      <c r="N27" s="104">
        <v>71.566666666665995</v>
      </c>
    </row>
    <row r="28" spans="1:14" ht="13.8" thickBot="1">
      <c r="A28" s="13" t="s">
        <v>59</v>
      </c>
      <c r="B28" s="113" t="s">
        <v>54</v>
      </c>
      <c r="C28" s="111">
        <v>0</v>
      </c>
      <c r="D28" s="112">
        <v>0</v>
      </c>
      <c r="E28" s="111">
        <v>0</v>
      </c>
      <c r="F28" s="112">
        <v>0</v>
      </c>
      <c r="G28" s="111">
        <v>0</v>
      </c>
      <c r="H28" s="112">
        <v>0</v>
      </c>
      <c r="I28" s="111">
        <v>0</v>
      </c>
      <c r="J28" s="112">
        <v>0</v>
      </c>
      <c r="K28" s="111">
        <v>0</v>
      </c>
      <c r="L28" s="112">
        <v>0</v>
      </c>
      <c r="M28" s="111">
        <v>0</v>
      </c>
      <c r="N28" s="112">
        <v>0</v>
      </c>
    </row>
    <row r="29" spans="1:14" ht="13.8" thickBot="1">
      <c r="A29" s="13" t="s">
        <v>62</v>
      </c>
      <c r="B29" s="113" t="s">
        <v>52</v>
      </c>
      <c r="C29" s="111">
        <v>0</v>
      </c>
      <c r="D29" s="112">
        <v>0</v>
      </c>
      <c r="E29" s="111">
        <v>0</v>
      </c>
      <c r="F29" s="112">
        <v>0</v>
      </c>
      <c r="G29" s="111">
        <v>0</v>
      </c>
      <c r="H29" s="112">
        <v>0</v>
      </c>
      <c r="I29" s="111">
        <v>0</v>
      </c>
      <c r="J29" s="112">
        <v>0</v>
      </c>
      <c r="K29" s="111">
        <v>0</v>
      </c>
      <c r="L29" s="112">
        <v>0</v>
      </c>
      <c r="M29" s="111">
        <v>0</v>
      </c>
      <c r="N29" s="112">
        <v>0</v>
      </c>
    </row>
    <row r="30" spans="1:14" ht="12.75" customHeight="1" thickBot="1">
      <c r="A30" s="7" t="s">
        <v>48</v>
      </c>
      <c r="B30" s="10" t="s">
        <v>21</v>
      </c>
      <c r="C30" s="8"/>
      <c r="D30" s="60">
        <f>SUM(D19:D27)</f>
        <v>475.76666666666392</v>
      </c>
      <c r="E30" s="8"/>
      <c r="F30" s="60">
        <f>SUM(F19:F27)</f>
        <v>0.79999999999899996</v>
      </c>
      <c r="G30" s="8"/>
      <c r="H30" s="60">
        <f>SUM(H19:H27)</f>
        <v>82.883333333330995</v>
      </c>
      <c r="I30" s="8"/>
      <c r="J30" s="60">
        <f>SUM(J19:J27)</f>
        <v>0</v>
      </c>
      <c r="K30" s="8"/>
      <c r="L30" s="60">
        <f>SUM(L19:L27)</f>
        <v>0</v>
      </c>
      <c r="M30" s="8">
        <v>0</v>
      </c>
      <c r="N30" s="60">
        <f>SUM(N19:N27)</f>
        <v>559.44999999999709</v>
      </c>
    </row>
    <row r="31" spans="1:14" ht="13.2">
      <c r="A31" s="12"/>
      <c r="F31" s="11"/>
      <c r="M31" s="61"/>
      <c r="N31" s="62"/>
    </row>
    <row r="32" spans="1:14" ht="12.75" customHeight="1">
      <c r="A32" s="50">
        <v>45447</v>
      </c>
      <c r="E32" s="62"/>
      <c r="I32" s="62"/>
      <c r="J32" s="62"/>
    </row>
    <row r="33" spans="2:6" ht="12.75" customHeight="1">
      <c r="B33" s="105" t="s">
        <v>57</v>
      </c>
    </row>
    <row r="34" spans="2:6" ht="12.75" customHeight="1">
      <c r="B34" s="114" t="s">
        <v>54</v>
      </c>
      <c r="C34" s="114" t="s">
        <v>55</v>
      </c>
      <c r="D34" s="115"/>
      <c r="E34" s="115"/>
      <c r="F34" s="114" t="s">
        <v>65</v>
      </c>
    </row>
    <row r="35" spans="2:6" ht="12.75" customHeight="1">
      <c r="B35" s="114" t="s">
        <v>52</v>
      </c>
      <c r="C35" s="114" t="s">
        <v>63</v>
      </c>
      <c r="D35" s="115"/>
      <c r="E35" s="115"/>
      <c r="F35" s="114" t="s">
        <v>66</v>
      </c>
    </row>
    <row r="36" spans="2:6" ht="12.75" customHeight="1">
      <c r="B36" s="114" t="s">
        <v>53</v>
      </c>
      <c r="C36" s="114" t="s">
        <v>56</v>
      </c>
      <c r="D36" s="115"/>
      <c r="E36" s="115"/>
      <c r="F36" s="114" t="s">
        <v>67</v>
      </c>
    </row>
    <row r="37" spans="2:6" ht="12.75" customHeight="1">
      <c r="B37" s="114"/>
      <c r="C37" s="114"/>
      <c r="D37" s="115"/>
      <c r="E37" s="115"/>
      <c r="F37" s="114"/>
    </row>
  </sheetData>
  <sortState xmlns:xlrd2="http://schemas.microsoft.com/office/spreadsheetml/2017/richdata2" ref="A13:O13">
    <sortCondition descending="1" ref="A13"/>
  </sortState>
  <mergeCells count="22">
    <mergeCell ref="M17:N17"/>
    <mergeCell ref="A16:N16"/>
    <mergeCell ref="C11:D11"/>
    <mergeCell ref="E11:F11"/>
    <mergeCell ref="G11:H11"/>
    <mergeCell ref="I11:J11"/>
    <mergeCell ref="K11:L11"/>
    <mergeCell ref="M11:N11"/>
    <mergeCell ref="C17:D17"/>
    <mergeCell ref="E17:F17"/>
    <mergeCell ref="G17:H17"/>
    <mergeCell ref="I17:J17"/>
    <mergeCell ref="K17:L17"/>
    <mergeCell ref="A5:N5"/>
    <mergeCell ref="A1:N1"/>
    <mergeCell ref="A10:N10"/>
    <mergeCell ref="B6:C6"/>
    <mergeCell ref="D6:E6"/>
    <mergeCell ref="F6:G6"/>
    <mergeCell ref="H6:I6"/>
    <mergeCell ref="J6:K6"/>
    <mergeCell ref="L6:M6"/>
  </mergeCells>
  <phoneticPr fontId="50" type="noConversion"/>
  <pageMargins left="0.46" right="0.2" top="0.32" bottom="0.48" header="0.2" footer="0.3"/>
  <pageSetup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1"/>
  <sheetViews>
    <sheetView tabSelected="1" zoomScaleNormal="100" workbookViewId="0"/>
  </sheetViews>
  <sheetFormatPr defaultColWidth="8.77734375" defaultRowHeight="13.2"/>
  <cols>
    <col min="1" max="1" width="18.109375" style="15" customWidth="1"/>
    <col min="2" max="2" width="5.21875" style="15" customWidth="1"/>
    <col min="3" max="3" width="6.21875" style="15" customWidth="1"/>
    <col min="4" max="4" width="5.21875" style="15" customWidth="1"/>
    <col min="5" max="5" width="6.77734375" style="15" customWidth="1"/>
    <col min="6" max="6" width="5.88671875" style="15" customWidth="1"/>
    <col min="7" max="7" width="6.21875" style="15" customWidth="1"/>
    <col min="8" max="8" width="5.5546875" style="15" customWidth="1"/>
    <col min="9" max="11" width="6.21875" style="15" customWidth="1"/>
    <col min="12" max="12" width="7.21875" style="15" customWidth="1"/>
    <col min="13" max="13" width="6.77734375" style="15" customWidth="1"/>
    <col min="14" max="14" width="6" style="15" customWidth="1"/>
    <col min="15" max="15" width="5.77734375" style="15" customWidth="1"/>
    <col min="16" max="17" width="6.77734375" style="15" customWidth="1"/>
    <col min="18" max="18" width="6.5546875" style="15" customWidth="1"/>
    <col min="19" max="19" width="7.5546875" style="15" customWidth="1"/>
    <col min="20" max="16384" width="8.77734375" style="15"/>
  </cols>
  <sheetData>
    <row r="1" spans="1:19" ht="20.399999999999999">
      <c r="A1" s="65"/>
      <c r="B1" s="14" t="s">
        <v>74</v>
      </c>
      <c r="L1" s="52"/>
      <c r="Q1" s="52"/>
    </row>
    <row r="2" spans="1:19">
      <c r="A2" s="16"/>
      <c r="B2" s="63" t="s">
        <v>91</v>
      </c>
      <c r="J2" s="17" t="s">
        <v>82</v>
      </c>
      <c r="P2" s="18"/>
    </row>
    <row r="3" spans="1:19" ht="12.6" customHeight="1">
      <c r="B3" s="107"/>
      <c r="J3" s="17" t="s">
        <v>79</v>
      </c>
    </row>
    <row r="4" spans="1:19">
      <c r="B4" s="17" t="s">
        <v>24</v>
      </c>
      <c r="F4" s="17" t="s">
        <v>25</v>
      </c>
      <c r="I4" s="52"/>
      <c r="J4" s="108"/>
    </row>
    <row r="5" spans="1:19" ht="33.75" customHeight="1">
      <c r="A5" s="148"/>
      <c r="B5" s="150" t="s">
        <v>26</v>
      </c>
      <c r="C5" s="150"/>
      <c r="D5" s="150" t="s">
        <v>27</v>
      </c>
      <c r="E5" s="150"/>
      <c r="F5" s="143" t="s">
        <v>90</v>
      </c>
      <c r="G5" s="144"/>
      <c r="H5" s="143" t="s">
        <v>93</v>
      </c>
      <c r="I5" s="144"/>
      <c r="J5" s="145" t="s">
        <v>76</v>
      </c>
      <c r="K5" s="146"/>
      <c r="L5" s="145" t="s">
        <v>77</v>
      </c>
      <c r="M5" s="146"/>
      <c r="N5" s="143" t="s">
        <v>94</v>
      </c>
      <c r="O5" s="144"/>
      <c r="P5" s="145" t="s">
        <v>75</v>
      </c>
      <c r="Q5" s="146"/>
      <c r="R5" s="145" t="s">
        <v>78</v>
      </c>
      <c r="S5" s="146"/>
    </row>
    <row r="6" spans="1:19" ht="22.2" customHeight="1">
      <c r="A6" s="149"/>
      <c r="B6" s="120" t="s">
        <v>9</v>
      </c>
      <c r="C6" s="120" t="s">
        <v>28</v>
      </c>
      <c r="D6" s="120" t="s">
        <v>9</v>
      </c>
      <c r="E6" s="120" t="s">
        <v>28</v>
      </c>
      <c r="F6" s="121" t="s">
        <v>9</v>
      </c>
      <c r="G6" s="121" t="s">
        <v>28</v>
      </c>
      <c r="H6" s="121" t="s">
        <v>9</v>
      </c>
      <c r="I6" s="121" t="s">
        <v>28</v>
      </c>
      <c r="J6" s="117" t="s">
        <v>9</v>
      </c>
      <c r="K6" s="122" t="s">
        <v>28</v>
      </c>
      <c r="L6" s="122" t="s">
        <v>9</v>
      </c>
      <c r="M6" s="122" t="s">
        <v>28</v>
      </c>
      <c r="N6" s="121" t="s">
        <v>9</v>
      </c>
      <c r="O6" s="121" t="s">
        <v>28</v>
      </c>
      <c r="P6" s="117" t="s">
        <v>9</v>
      </c>
      <c r="Q6" s="122" t="s">
        <v>28</v>
      </c>
      <c r="R6" s="122" t="s">
        <v>9</v>
      </c>
      <c r="S6" s="122" t="s">
        <v>28</v>
      </c>
    </row>
    <row r="7" spans="1:19">
      <c r="A7" s="19" t="s">
        <v>35</v>
      </c>
      <c r="B7" s="20">
        <v>234</v>
      </c>
      <c r="C7" s="21">
        <v>87.65</v>
      </c>
      <c r="D7" s="20">
        <v>13</v>
      </c>
      <c r="E7" s="21">
        <v>4.7333333333330003</v>
      </c>
      <c r="F7" s="22">
        <f>B7+D7</f>
        <v>247</v>
      </c>
      <c r="G7" s="23">
        <f>C7+E7</f>
        <v>92.383333333333013</v>
      </c>
      <c r="H7" s="22">
        <v>328</v>
      </c>
      <c r="I7" s="23">
        <v>124.633333333333</v>
      </c>
      <c r="J7" s="56">
        <f t="shared" ref="J7:K16" si="0">F7-H7</f>
        <v>-81</v>
      </c>
      <c r="K7" s="24">
        <f t="shared" si="0"/>
        <v>-32.249999999999986</v>
      </c>
      <c r="L7" s="25">
        <f t="shared" ref="L7:M7" si="1">J7/H7</f>
        <v>-0.24695121951219512</v>
      </c>
      <c r="M7" s="25">
        <f t="shared" si="1"/>
        <v>-0.25875902647766841</v>
      </c>
      <c r="N7" s="22">
        <v>338</v>
      </c>
      <c r="O7" s="23">
        <v>111.383333333333</v>
      </c>
      <c r="P7" s="56">
        <f>F7-N7</f>
        <v>-91</v>
      </c>
      <c r="Q7" s="24">
        <f>G7-O7</f>
        <v>-18.999999999999986</v>
      </c>
      <c r="R7" s="25">
        <f>P7/N7</f>
        <v>-0.26923076923076922</v>
      </c>
      <c r="S7" s="93">
        <f>Q7/O7</f>
        <v>-0.1705820739188991</v>
      </c>
    </row>
    <row r="8" spans="1:19">
      <c r="A8" s="19" t="s">
        <v>36</v>
      </c>
      <c r="B8" s="20">
        <v>316</v>
      </c>
      <c r="C8" s="21">
        <v>107.549999999999</v>
      </c>
      <c r="D8" s="20">
        <v>109</v>
      </c>
      <c r="E8" s="21">
        <v>46.883333333332999</v>
      </c>
      <c r="F8" s="22">
        <f t="shared" ref="F8:F12" si="2">B8+D8</f>
        <v>425</v>
      </c>
      <c r="G8" s="23">
        <f t="shared" ref="G8:G12" si="3">C8+E8</f>
        <v>154.433333333332</v>
      </c>
      <c r="H8" s="22">
        <v>476</v>
      </c>
      <c r="I8" s="23">
        <v>176.8</v>
      </c>
      <c r="J8" s="57">
        <f>F8-H8</f>
        <v>-51</v>
      </c>
      <c r="K8" s="26">
        <f>G8-I8</f>
        <v>-22.36666666666801</v>
      </c>
      <c r="L8" s="27">
        <f>J8/H8</f>
        <v>-0.10714285714285714</v>
      </c>
      <c r="M8" s="27">
        <f>K8/I8</f>
        <v>-0.12650829562595028</v>
      </c>
      <c r="N8" s="22">
        <v>485</v>
      </c>
      <c r="O8" s="23">
        <v>187.083333333333</v>
      </c>
      <c r="P8" s="56">
        <f t="shared" ref="P8:P16" si="4">F8-N8</f>
        <v>-60</v>
      </c>
      <c r="Q8" s="24">
        <f t="shared" ref="Q8:Q16" si="5">G8-O8</f>
        <v>-32.650000000001</v>
      </c>
      <c r="R8" s="25">
        <f t="shared" ref="R8:R16" si="6">P8/N8</f>
        <v>-0.12371134020618557</v>
      </c>
      <c r="S8" s="93">
        <f>Q8/O8</f>
        <v>-0.17452115812918159</v>
      </c>
    </row>
    <row r="9" spans="1:19">
      <c r="A9" s="19" t="s">
        <v>37</v>
      </c>
      <c r="B9" s="20">
        <v>397</v>
      </c>
      <c r="C9" s="21">
        <v>80.400000000000006</v>
      </c>
      <c r="D9" s="20">
        <v>2</v>
      </c>
      <c r="E9" s="21">
        <v>1</v>
      </c>
      <c r="F9" s="22">
        <f t="shared" si="2"/>
        <v>399</v>
      </c>
      <c r="G9" s="23">
        <f t="shared" si="3"/>
        <v>81.400000000000006</v>
      </c>
      <c r="H9" s="22">
        <v>422</v>
      </c>
      <c r="I9" s="23">
        <v>87.5</v>
      </c>
      <c r="J9" s="57">
        <f t="shared" ref="J9:K10" si="7">F9-H9</f>
        <v>-23</v>
      </c>
      <c r="K9" s="26">
        <f t="shared" si="7"/>
        <v>-6.0999999999999943</v>
      </c>
      <c r="L9" s="27">
        <f>J9/H9</f>
        <v>-5.4502369668246446E-2</v>
      </c>
      <c r="M9" s="27">
        <f>K9/I9</f>
        <v>-6.9714285714285645E-2</v>
      </c>
      <c r="N9" s="22">
        <v>401</v>
      </c>
      <c r="O9" s="23">
        <v>76.233333333332993</v>
      </c>
      <c r="P9" s="56">
        <f t="shared" si="4"/>
        <v>-2</v>
      </c>
      <c r="Q9" s="24">
        <f t="shared" si="5"/>
        <v>5.1666666666670125</v>
      </c>
      <c r="R9" s="25">
        <f t="shared" si="6"/>
        <v>-4.9875311720698253E-3</v>
      </c>
      <c r="S9" s="93">
        <f>Q9/O9</f>
        <v>6.7774376912991277E-2</v>
      </c>
    </row>
    <row r="10" spans="1:19">
      <c r="A10" s="19" t="s">
        <v>38</v>
      </c>
      <c r="B10" s="20">
        <v>105</v>
      </c>
      <c r="C10" s="21">
        <v>39.866666666665999</v>
      </c>
      <c r="D10" s="20">
        <v>10</v>
      </c>
      <c r="E10" s="21">
        <v>4.7333333333330003</v>
      </c>
      <c r="F10" s="22">
        <f t="shared" si="2"/>
        <v>115</v>
      </c>
      <c r="G10" s="23">
        <f t="shared" si="3"/>
        <v>44.599999999999</v>
      </c>
      <c r="H10" s="22">
        <v>90</v>
      </c>
      <c r="I10" s="23">
        <v>39.066666666666002</v>
      </c>
      <c r="J10" s="57">
        <f t="shared" si="7"/>
        <v>25</v>
      </c>
      <c r="K10" s="26">
        <f t="shared" si="7"/>
        <v>5.5333333333329975</v>
      </c>
      <c r="L10" s="27">
        <f>J10/H10</f>
        <v>0.27777777777777779</v>
      </c>
      <c r="M10" s="27">
        <f t="shared" ref="M10" si="8">K10/I10</f>
        <v>0.1416382252559665</v>
      </c>
      <c r="N10" s="29">
        <v>95</v>
      </c>
      <c r="O10" s="28">
        <v>38.200000000000003</v>
      </c>
      <c r="P10" s="56">
        <f t="shared" si="4"/>
        <v>20</v>
      </c>
      <c r="Q10" s="24">
        <f t="shared" si="5"/>
        <v>6.3999999999989967</v>
      </c>
      <c r="R10" s="25">
        <f t="shared" ref="R10" si="9">P10/N10</f>
        <v>0.21052631578947367</v>
      </c>
      <c r="S10" s="25">
        <f t="shared" ref="S10" si="10">Q10/O10</f>
        <v>0.16753926701568053</v>
      </c>
    </row>
    <row r="11" spans="1:19">
      <c r="A11" s="19" t="s">
        <v>39</v>
      </c>
      <c r="B11" s="20">
        <v>32</v>
      </c>
      <c r="C11" s="21">
        <v>8.833333333333</v>
      </c>
      <c r="D11" s="20">
        <v>3</v>
      </c>
      <c r="E11" s="21">
        <v>1.8666666666659999</v>
      </c>
      <c r="F11" s="22">
        <f t="shared" si="2"/>
        <v>35</v>
      </c>
      <c r="G11" s="23">
        <f t="shared" si="3"/>
        <v>10.699999999998999</v>
      </c>
      <c r="H11" s="22">
        <v>132</v>
      </c>
      <c r="I11" s="23">
        <v>44.8</v>
      </c>
      <c r="J11" s="57">
        <f t="shared" ref="J11:K14" si="11">F11-H11</f>
        <v>-97</v>
      </c>
      <c r="K11" s="26">
        <f t="shared" si="11"/>
        <v>-34.100000000000996</v>
      </c>
      <c r="L11" s="27">
        <f>J11/H11</f>
        <v>-0.73484848484848486</v>
      </c>
      <c r="M11" s="27">
        <f>K11/I11</f>
        <v>-0.76116071428573662</v>
      </c>
      <c r="N11" s="22">
        <v>128</v>
      </c>
      <c r="O11" s="23">
        <v>36.5</v>
      </c>
      <c r="P11" s="56">
        <f t="shared" si="4"/>
        <v>-93</v>
      </c>
      <c r="Q11" s="24">
        <f t="shared" si="5"/>
        <v>-25.800000000000999</v>
      </c>
      <c r="R11" s="25">
        <f t="shared" si="6"/>
        <v>-0.7265625</v>
      </c>
      <c r="S11" s="25">
        <f t="shared" ref="S11:S16" si="12">Q11/O11</f>
        <v>-0.70684931506852056</v>
      </c>
    </row>
    <row r="12" spans="1:19">
      <c r="A12" s="19" t="s">
        <v>40</v>
      </c>
      <c r="B12" s="20">
        <v>217</v>
      </c>
      <c r="C12" s="21">
        <v>60.633333333332999</v>
      </c>
      <c r="D12" s="20">
        <v>0</v>
      </c>
      <c r="E12" s="21">
        <v>0</v>
      </c>
      <c r="F12" s="22">
        <f t="shared" si="2"/>
        <v>217</v>
      </c>
      <c r="G12" s="23">
        <f t="shared" si="3"/>
        <v>60.633333333332999</v>
      </c>
      <c r="H12" s="22">
        <v>194</v>
      </c>
      <c r="I12" s="23">
        <v>51.166666666666003</v>
      </c>
      <c r="J12" s="57">
        <f t="shared" si="11"/>
        <v>23</v>
      </c>
      <c r="K12" s="26">
        <f t="shared" si="11"/>
        <v>9.4666666666669954</v>
      </c>
      <c r="L12" s="27">
        <f>J12/H12</f>
        <v>0.11855670103092783</v>
      </c>
      <c r="M12" s="27">
        <f>K12/I12</f>
        <v>0.18501628664495998</v>
      </c>
      <c r="N12" s="22">
        <v>102</v>
      </c>
      <c r="O12" s="23">
        <v>28.466666666666001</v>
      </c>
      <c r="P12" s="56">
        <f t="shared" si="4"/>
        <v>115</v>
      </c>
      <c r="Q12" s="24">
        <f t="shared" si="5"/>
        <v>32.166666666666998</v>
      </c>
      <c r="R12" s="25">
        <f t="shared" si="6"/>
        <v>1.1274509803921569</v>
      </c>
      <c r="S12" s="25">
        <f t="shared" si="12"/>
        <v>1.1299765807962909</v>
      </c>
    </row>
    <row r="13" spans="1:19">
      <c r="A13" s="19" t="s">
        <v>64</v>
      </c>
      <c r="B13" s="109">
        <v>126</v>
      </c>
      <c r="C13" s="110">
        <v>36.266666666666005</v>
      </c>
      <c r="D13" s="109">
        <v>13</v>
      </c>
      <c r="E13" s="110">
        <v>7.2</v>
      </c>
      <c r="F13" s="22">
        <f t="shared" ref="F13:G15" si="13">B13+D13</f>
        <v>139</v>
      </c>
      <c r="G13" s="23">
        <f t="shared" si="13"/>
        <v>43.466666666666008</v>
      </c>
      <c r="H13" s="22">
        <v>4</v>
      </c>
      <c r="I13" s="23">
        <v>1.9</v>
      </c>
      <c r="J13" s="57">
        <f t="shared" si="11"/>
        <v>135</v>
      </c>
      <c r="K13" s="26">
        <f t="shared" si="11"/>
        <v>41.566666666666009</v>
      </c>
      <c r="L13" s="27">
        <f>J13/H13</f>
        <v>33.75</v>
      </c>
      <c r="M13" s="27">
        <f>K13/I13</f>
        <v>21.877192982455796</v>
      </c>
      <c r="N13" s="22">
        <v>0</v>
      </c>
      <c r="O13" s="23">
        <v>0</v>
      </c>
      <c r="P13" s="56">
        <f t="shared" ref="P13:P14" si="14">F13-N13</f>
        <v>139</v>
      </c>
      <c r="Q13" s="24">
        <f t="shared" ref="Q13:Q14" si="15">G13-O13</f>
        <v>43.466666666666008</v>
      </c>
      <c r="R13" s="25">
        <v>0</v>
      </c>
      <c r="S13" s="25">
        <v>0</v>
      </c>
    </row>
    <row r="14" spans="1:19">
      <c r="A14" s="19" t="s">
        <v>83</v>
      </c>
      <c r="B14" s="109">
        <v>1</v>
      </c>
      <c r="C14" s="110">
        <v>0.2</v>
      </c>
      <c r="D14" s="109">
        <v>0</v>
      </c>
      <c r="E14" s="110">
        <v>6.6666666666000005E-2</v>
      </c>
      <c r="F14" s="22">
        <f t="shared" si="13"/>
        <v>1</v>
      </c>
      <c r="G14" s="23">
        <f t="shared" si="13"/>
        <v>0.26666666666600003</v>
      </c>
      <c r="H14" s="22">
        <v>0</v>
      </c>
      <c r="I14" s="23">
        <v>0</v>
      </c>
      <c r="J14" s="57">
        <f t="shared" si="11"/>
        <v>1</v>
      </c>
      <c r="K14" s="26">
        <f t="shared" si="11"/>
        <v>0.26666666666600003</v>
      </c>
      <c r="L14" s="27">
        <v>0</v>
      </c>
      <c r="M14" s="128">
        <v>0</v>
      </c>
      <c r="N14" s="22">
        <v>0</v>
      </c>
      <c r="O14" s="23">
        <v>0</v>
      </c>
      <c r="P14" s="56">
        <f t="shared" si="14"/>
        <v>1</v>
      </c>
      <c r="Q14" s="24">
        <f t="shared" si="15"/>
        <v>0.26666666666600003</v>
      </c>
      <c r="R14" s="25">
        <v>0</v>
      </c>
      <c r="S14" s="25">
        <v>0</v>
      </c>
    </row>
    <row r="15" spans="1:19">
      <c r="A15" s="19" t="s">
        <v>70</v>
      </c>
      <c r="B15" s="109">
        <v>149</v>
      </c>
      <c r="C15" s="110">
        <v>55.166666666666003</v>
      </c>
      <c r="D15" s="109">
        <v>33</v>
      </c>
      <c r="E15" s="110">
        <v>16.399999999999999</v>
      </c>
      <c r="F15" s="22">
        <f t="shared" si="13"/>
        <v>182</v>
      </c>
      <c r="G15" s="23">
        <f t="shared" si="13"/>
        <v>71.566666666666009</v>
      </c>
      <c r="H15" s="22">
        <v>0</v>
      </c>
      <c r="I15" s="23">
        <v>0.3</v>
      </c>
      <c r="J15" s="57">
        <f t="shared" ref="J15" si="16">F15-H15</f>
        <v>182</v>
      </c>
      <c r="K15" s="26">
        <f t="shared" ref="K15" si="17">G15-I15</f>
        <v>71.266666666666012</v>
      </c>
      <c r="L15" s="27">
        <v>0</v>
      </c>
      <c r="M15" s="27">
        <v>0</v>
      </c>
      <c r="N15" s="22">
        <v>0</v>
      </c>
      <c r="O15" s="23">
        <v>0</v>
      </c>
      <c r="P15" s="56">
        <f t="shared" ref="P15" si="18">F15-N15</f>
        <v>182</v>
      </c>
      <c r="Q15" s="24">
        <f t="shared" ref="Q15" si="19">G15-O15</f>
        <v>71.566666666666009</v>
      </c>
      <c r="R15" s="25">
        <v>0</v>
      </c>
      <c r="S15" s="25">
        <v>0</v>
      </c>
    </row>
    <row r="16" spans="1:19">
      <c r="A16" s="30" t="s">
        <v>48</v>
      </c>
      <c r="B16" s="31">
        <f t="shared" ref="B16:G16" si="20">SUM(B7:B15)</f>
        <v>1577</v>
      </c>
      <c r="C16" s="32">
        <f t="shared" si="20"/>
        <v>476.56666666666297</v>
      </c>
      <c r="D16" s="31">
        <f t="shared" si="20"/>
        <v>183</v>
      </c>
      <c r="E16" s="32">
        <f t="shared" si="20"/>
        <v>82.883333333330995</v>
      </c>
      <c r="F16" s="33">
        <f t="shared" si="20"/>
        <v>1760</v>
      </c>
      <c r="G16" s="34">
        <f t="shared" si="20"/>
        <v>559.44999999999402</v>
      </c>
      <c r="H16" s="33">
        <v>1676</v>
      </c>
      <c r="I16" s="34">
        <v>534.63333333333298</v>
      </c>
      <c r="J16" s="35">
        <f t="shared" si="0"/>
        <v>84</v>
      </c>
      <c r="K16" s="36">
        <f t="shared" si="0"/>
        <v>24.816666666661035</v>
      </c>
      <c r="L16" s="130">
        <f t="shared" ref="L16:M16" si="21">J16/H16</f>
        <v>5.0119331742243436E-2</v>
      </c>
      <c r="M16" s="130">
        <f t="shared" si="21"/>
        <v>4.6418105866938807E-2</v>
      </c>
      <c r="N16" s="33">
        <f>SUM(N7:N15)</f>
        <v>1549</v>
      </c>
      <c r="O16" s="34">
        <f>SUM(O7:O15)</f>
        <v>477.86666666666503</v>
      </c>
      <c r="P16" s="89">
        <f t="shared" si="4"/>
        <v>211</v>
      </c>
      <c r="Q16" s="132">
        <f t="shared" si="5"/>
        <v>81.583333333328994</v>
      </c>
      <c r="R16" s="91">
        <f t="shared" si="6"/>
        <v>0.13621691413815365</v>
      </c>
      <c r="S16" s="131">
        <f t="shared" si="12"/>
        <v>0.17072405133927723</v>
      </c>
    </row>
    <row r="17" spans="1:19">
      <c r="A17" s="53">
        <v>45447</v>
      </c>
      <c r="B17" s="37"/>
      <c r="C17" s="38"/>
      <c r="F17" s="106"/>
      <c r="G17" s="55"/>
      <c r="H17" s="46"/>
      <c r="I17" s="54"/>
    </row>
    <row r="18" spans="1:19" ht="11.55" customHeight="1">
      <c r="C18" s="39"/>
      <c r="F18" s="69"/>
      <c r="I18" s="39"/>
      <c r="N18" s="118"/>
    </row>
    <row r="19" spans="1:19">
      <c r="E19" s="39"/>
      <c r="F19" s="40" t="s">
        <v>49</v>
      </c>
      <c r="G19" s="18"/>
    </row>
    <row r="20" spans="1:19" ht="33" customHeight="1">
      <c r="E20" s="18"/>
      <c r="F20" s="151" t="s">
        <v>92</v>
      </c>
      <c r="G20" s="152"/>
      <c r="H20" s="151" t="s">
        <v>81</v>
      </c>
      <c r="I20" s="152"/>
      <c r="J20" s="145" t="s">
        <v>76</v>
      </c>
      <c r="K20" s="146"/>
      <c r="L20" s="145" t="s">
        <v>77</v>
      </c>
      <c r="M20" s="146"/>
      <c r="N20" s="147" t="s">
        <v>80</v>
      </c>
      <c r="O20" s="147"/>
      <c r="P20" s="145" t="s">
        <v>75</v>
      </c>
      <c r="Q20" s="146"/>
      <c r="R20" s="145" t="s">
        <v>78</v>
      </c>
      <c r="S20" s="146"/>
    </row>
    <row r="21" spans="1:19" ht="22.2" customHeight="1">
      <c r="F21" s="123" t="s">
        <v>9</v>
      </c>
      <c r="G21" s="123" t="s">
        <v>28</v>
      </c>
      <c r="H21" s="124" t="s">
        <v>9</v>
      </c>
      <c r="I21" s="124" t="s">
        <v>28</v>
      </c>
      <c r="J21" s="125" t="s">
        <v>9</v>
      </c>
      <c r="K21" s="125" t="s">
        <v>28</v>
      </c>
      <c r="L21" s="125" t="s">
        <v>9</v>
      </c>
      <c r="M21" s="125" t="s">
        <v>28</v>
      </c>
      <c r="N21" s="124" t="s">
        <v>9</v>
      </c>
      <c r="O21" s="124" t="s">
        <v>28</v>
      </c>
      <c r="P21" s="117" t="s">
        <v>9</v>
      </c>
      <c r="Q21" s="122" t="s">
        <v>28</v>
      </c>
      <c r="R21" s="122" t="s">
        <v>9</v>
      </c>
      <c r="S21" s="122" t="s">
        <v>28</v>
      </c>
    </row>
    <row r="22" spans="1:19">
      <c r="C22" s="94" t="s">
        <v>35</v>
      </c>
      <c r="D22" s="94"/>
      <c r="E22" s="95"/>
      <c r="F22" s="41">
        <v>247</v>
      </c>
      <c r="G22" s="42">
        <v>92.383333333333013</v>
      </c>
      <c r="H22" s="43">
        <v>328</v>
      </c>
      <c r="I22" s="42">
        <v>124.633333333333</v>
      </c>
      <c r="J22" s="58">
        <f t="shared" ref="J22:K31" si="22">F22-H22</f>
        <v>-81</v>
      </c>
      <c r="K22" s="44">
        <f t="shared" si="22"/>
        <v>-32.249999999999986</v>
      </c>
      <c r="L22" s="45">
        <f t="shared" ref="L22:M31" si="23">J22/H22</f>
        <v>-0.24695121951219512</v>
      </c>
      <c r="M22" s="45">
        <f t="shared" si="23"/>
        <v>-0.25875902647766841</v>
      </c>
      <c r="N22" s="43">
        <v>340</v>
      </c>
      <c r="O22" s="42">
        <v>111.383333333333</v>
      </c>
      <c r="P22" s="56">
        <f>F22-N22</f>
        <v>-93</v>
      </c>
      <c r="Q22" s="24">
        <f>G22-O22</f>
        <v>-18.999999999999986</v>
      </c>
      <c r="R22" s="25">
        <f>P22/N22</f>
        <v>-0.27352941176470591</v>
      </c>
      <c r="S22" s="25">
        <f>Q22/O22</f>
        <v>-0.1705820739188991</v>
      </c>
    </row>
    <row r="23" spans="1:19">
      <c r="C23" s="94" t="s">
        <v>36</v>
      </c>
      <c r="D23" s="94"/>
      <c r="E23" s="95"/>
      <c r="F23" s="41">
        <v>425</v>
      </c>
      <c r="G23" s="42">
        <v>154.433333333332</v>
      </c>
      <c r="H23" s="43">
        <v>475</v>
      </c>
      <c r="I23" s="42">
        <v>176.8</v>
      </c>
      <c r="J23" s="58">
        <f>F23-H23</f>
        <v>-50</v>
      </c>
      <c r="K23" s="44">
        <f>G23-I23</f>
        <v>-22.36666666666801</v>
      </c>
      <c r="L23" s="45">
        <f>J23/H23</f>
        <v>-0.10526315789473684</v>
      </c>
      <c r="M23" s="45">
        <f>K23/I23</f>
        <v>-0.12650829562595028</v>
      </c>
      <c r="N23" s="43">
        <v>485</v>
      </c>
      <c r="O23" s="42">
        <v>187.083333333333</v>
      </c>
      <c r="P23" s="56">
        <f t="shared" ref="P23:P31" si="24">F23-N23</f>
        <v>-60</v>
      </c>
      <c r="Q23" s="24">
        <f t="shared" ref="Q23:Q31" si="25">G23-O23</f>
        <v>-32.650000000001</v>
      </c>
      <c r="R23" s="25">
        <f t="shared" ref="R23:R27" si="26">P23/N23</f>
        <v>-0.12371134020618557</v>
      </c>
      <c r="S23" s="25">
        <f t="shared" ref="S23:S27" si="27">Q23/O23</f>
        <v>-0.17452115812918159</v>
      </c>
    </row>
    <row r="24" spans="1:19">
      <c r="C24" s="94" t="s">
        <v>37</v>
      </c>
      <c r="D24" s="94"/>
      <c r="E24" s="95"/>
      <c r="F24" s="41">
        <v>399</v>
      </c>
      <c r="G24" s="42">
        <v>81.400000000000006</v>
      </c>
      <c r="H24" s="43">
        <v>422</v>
      </c>
      <c r="I24" s="42">
        <v>87.499999999999005</v>
      </c>
      <c r="J24" s="58">
        <f t="shared" ref="J24:K25" si="28">F24-H24</f>
        <v>-23</v>
      </c>
      <c r="K24" s="44">
        <f t="shared" si="28"/>
        <v>-6.0999999999989996</v>
      </c>
      <c r="L24" s="45">
        <f t="shared" ref="L24:M25" si="29">J24/H24</f>
        <v>-5.4502369668246446E-2</v>
      </c>
      <c r="M24" s="45">
        <f t="shared" si="29"/>
        <v>-6.971428571427507E-2</v>
      </c>
      <c r="N24" s="43">
        <v>400</v>
      </c>
      <c r="O24" s="42">
        <v>76.233333333332993</v>
      </c>
      <c r="P24" s="56">
        <f t="shared" si="24"/>
        <v>-1</v>
      </c>
      <c r="Q24" s="24">
        <f t="shared" si="25"/>
        <v>5.1666666666670125</v>
      </c>
      <c r="R24" s="25">
        <f t="shared" si="26"/>
        <v>-2.5000000000000001E-3</v>
      </c>
      <c r="S24" s="25">
        <f t="shared" si="27"/>
        <v>6.7774376912991277E-2</v>
      </c>
    </row>
    <row r="25" spans="1:19">
      <c r="C25" s="94" t="s">
        <v>38</v>
      </c>
      <c r="D25" s="94"/>
      <c r="E25" s="95"/>
      <c r="F25" s="41">
        <v>115</v>
      </c>
      <c r="G25" s="42">
        <v>44.599999999999</v>
      </c>
      <c r="H25" s="43">
        <v>90</v>
      </c>
      <c r="I25" s="42">
        <v>39.066666666666002</v>
      </c>
      <c r="J25" s="58">
        <f t="shared" si="28"/>
        <v>25</v>
      </c>
      <c r="K25" s="44">
        <f t="shared" si="28"/>
        <v>5.5333333333329975</v>
      </c>
      <c r="L25" s="45">
        <f t="shared" si="29"/>
        <v>0.27777777777777779</v>
      </c>
      <c r="M25" s="126">
        <v>0</v>
      </c>
      <c r="N25" s="43">
        <v>95</v>
      </c>
      <c r="O25" s="42">
        <v>38.199999999999001</v>
      </c>
      <c r="P25" s="56">
        <f t="shared" si="24"/>
        <v>20</v>
      </c>
      <c r="Q25" s="24">
        <f t="shared" si="25"/>
        <v>6.3999999999999986</v>
      </c>
      <c r="R25" s="25">
        <f t="shared" si="26"/>
        <v>0.21052631578947367</v>
      </c>
      <c r="S25" s="25">
        <f t="shared" si="27"/>
        <v>0.16753926701571115</v>
      </c>
    </row>
    <row r="26" spans="1:19">
      <c r="A26" s="46" t="s">
        <v>29</v>
      </c>
      <c r="C26" s="94" t="s">
        <v>39</v>
      </c>
      <c r="D26" s="94"/>
      <c r="E26" s="95"/>
      <c r="F26" s="41">
        <v>35</v>
      </c>
      <c r="G26" s="42">
        <v>10.699999999998999</v>
      </c>
      <c r="H26" s="43">
        <v>130</v>
      </c>
      <c r="I26" s="42">
        <v>44.699999999999996</v>
      </c>
      <c r="J26" s="58">
        <f t="shared" si="22"/>
        <v>-95</v>
      </c>
      <c r="K26" s="44">
        <f t="shared" si="22"/>
        <v>-34.000000000000995</v>
      </c>
      <c r="L26" s="45">
        <f t="shared" si="23"/>
        <v>-0.73076923076923073</v>
      </c>
      <c r="M26" s="45">
        <f t="shared" si="23"/>
        <v>-0.76062639821031319</v>
      </c>
      <c r="N26" s="43">
        <v>128</v>
      </c>
      <c r="O26" s="42">
        <v>36.5</v>
      </c>
      <c r="P26" s="56">
        <f t="shared" si="24"/>
        <v>-93</v>
      </c>
      <c r="Q26" s="24">
        <f t="shared" si="25"/>
        <v>-25.800000000000999</v>
      </c>
      <c r="R26" s="25">
        <f t="shared" si="26"/>
        <v>-0.7265625</v>
      </c>
      <c r="S26" s="25">
        <f t="shared" si="27"/>
        <v>-0.70684931506852056</v>
      </c>
    </row>
    <row r="27" spans="1:19">
      <c r="A27" s="46" t="s">
        <v>30</v>
      </c>
      <c r="C27" s="94" t="s">
        <v>40</v>
      </c>
      <c r="D27" s="94"/>
      <c r="E27" s="95"/>
      <c r="F27" s="41">
        <v>217</v>
      </c>
      <c r="G27" s="42">
        <v>60.633333333332999</v>
      </c>
      <c r="H27" s="43">
        <v>194</v>
      </c>
      <c r="I27" s="42">
        <v>51.166666666666003</v>
      </c>
      <c r="J27" s="58">
        <f t="shared" si="22"/>
        <v>23</v>
      </c>
      <c r="K27" s="44">
        <f t="shared" si="22"/>
        <v>9.4666666666669954</v>
      </c>
      <c r="L27" s="45">
        <f t="shared" si="23"/>
        <v>0.11855670103092783</v>
      </c>
      <c r="M27" s="45">
        <f t="shared" si="23"/>
        <v>0.18501628664495998</v>
      </c>
      <c r="N27" s="43">
        <v>102</v>
      </c>
      <c r="O27" s="42">
        <v>28.466666666666001</v>
      </c>
      <c r="P27" s="56">
        <f t="shared" si="24"/>
        <v>115</v>
      </c>
      <c r="Q27" s="24">
        <f t="shared" si="25"/>
        <v>32.166666666666998</v>
      </c>
      <c r="R27" s="25">
        <f t="shared" si="26"/>
        <v>1.1274509803921569</v>
      </c>
      <c r="S27" s="25">
        <f t="shared" si="27"/>
        <v>1.1299765807962909</v>
      </c>
    </row>
    <row r="28" spans="1:19">
      <c r="A28" s="46"/>
      <c r="C28" s="116" t="s">
        <v>64</v>
      </c>
      <c r="D28" s="95"/>
      <c r="E28" s="95"/>
      <c r="F28" s="41">
        <v>139</v>
      </c>
      <c r="G28" s="42">
        <v>43.466666666666008</v>
      </c>
      <c r="H28" s="43">
        <v>4</v>
      </c>
      <c r="I28" s="42">
        <v>1.9</v>
      </c>
      <c r="J28" s="58">
        <f t="shared" ref="J28:J29" si="30">F28-H28</f>
        <v>135</v>
      </c>
      <c r="K28" s="44">
        <f t="shared" ref="K28:K29" si="31">G28-I28</f>
        <v>41.566666666666009</v>
      </c>
      <c r="L28" s="45">
        <v>0</v>
      </c>
      <c r="M28" s="45">
        <v>0</v>
      </c>
      <c r="N28" s="43">
        <v>0</v>
      </c>
      <c r="O28" s="42">
        <v>0</v>
      </c>
      <c r="P28" s="56">
        <f t="shared" ref="P28:P29" si="32">F28-N28</f>
        <v>139</v>
      </c>
      <c r="Q28" s="24">
        <f t="shared" ref="Q28:Q29" si="33">G28-O28</f>
        <v>43.466666666666008</v>
      </c>
      <c r="R28" s="25">
        <v>0</v>
      </c>
      <c r="S28" s="25">
        <v>0</v>
      </c>
    </row>
    <row r="29" spans="1:19">
      <c r="A29" s="46"/>
      <c r="C29" s="127" t="s">
        <v>83</v>
      </c>
      <c r="D29" s="95"/>
      <c r="E29" s="95"/>
      <c r="F29" s="41">
        <v>1</v>
      </c>
      <c r="G29" s="42">
        <v>0.26666666666600003</v>
      </c>
      <c r="H29" s="43">
        <v>0</v>
      </c>
      <c r="I29" s="42">
        <v>0</v>
      </c>
      <c r="J29" s="58">
        <f t="shared" si="30"/>
        <v>1</v>
      </c>
      <c r="K29" s="44">
        <f t="shared" si="31"/>
        <v>0.26666666666600003</v>
      </c>
      <c r="L29" s="45">
        <v>0</v>
      </c>
      <c r="M29" s="45">
        <v>0</v>
      </c>
      <c r="N29" s="43">
        <v>0</v>
      </c>
      <c r="O29" s="42">
        <v>0</v>
      </c>
      <c r="P29" s="56">
        <f t="shared" si="32"/>
        <v>1</v>
      </c>
      <c r="Q29" s="24">
        <f t="shared" si="33"/>
        <v>0.26666666666600003</v>
      </c>
      <c r="R29" s="25">
        <v>0</v>
      </c>
      <c r="S29" s="25">
        <v>0</v>
      </c>
    </row>
    <row r="30" spans="1:19">
      <c r="A30" s="46"/>
      <c r="C30" s="127" t="s">
        <v>70</v>
      </c>
      <c r="D30" s="95"/>
      <c r="E30" s="95"/>
      <c r="F30" s="41">
        <v>182</v>
      </c>
      <c r="G30" s="42">
        <v>71.566666666666009</v>
      </c>
      <c r="H30" s="43">
        <v>0</v>
      </c>
      <c r="I30" s="42">
        <v>0.3</v>
      </c>
      <c r="J30" s="58">
        <f t="shared" ref="J30" si="34">F30-H30</f>
        <v>182</v>
      </c>
      <c r="K30" s="44">
        <f t="shared" ref="K30" si="35">G30-I30</f>
        <v>71.266666666666012</v>
      </c>
      <c r="L30" s="45">
        <v>0</v>
      </c>
      <c r="M30" s="45">
        <v>0</v>
      </c>
      <c r="N30" s="43">
        <v>0</v>
      </c>
      <c r="O30" s="42">
        <v>0</v>
      </c>
      <c r="P30" s="56">
        <f t="shared" ref="P30" si="36">F30-N30</f>
        <v>182</v>
      </c>
      <c r="Q30" s="24">
        <f t="shared" ref="Q30" si="37">G30-O30</f>
        <v>71.566666666666009</v>
      </c>
      <c r="R30" s="25">
        <v>0</v>
      </c>
      <c r="S30" s="25">
        <v>0</v>
      </c>
    </row>
    <row r="31" spans="1:19">
      <c r="A31" s="46" t="s">
        <v>32</v>
      </c>
      <c r="C31" s="129" t="s">
        <v>48</v>
      </c>
      <c r="D31" s="95"/>
      <c r="E31" s="95"/>
      <c r="F31" s="96">
        <f>SUM(F22:F30)</f>
        <v>1760</v>
      </c>
      <c r="G31" s="97">
        <f>SUM(G22:G30)</f>
        <v>559.44999999999402</v>
      </c>
      <c r="H31" s="96">
        <v>1674</v>
      </c>
      <c r="I31" s="97">
        <v>534.53333333332989</v>
      </c>
      <c r="J31" s="47">
        <f t="shared" si="22"/>
        <v>86</v>
      </c>
      <c r="K31" s="48">
        <f t="shared" si="22"/>
        <v>24.916666666664128</v>
      </c>
      <c r="L31" s="49">
        <f t="shared" si="23"/>
        <v>5.1373954599761053E-2</v>
      </c>
      <c r="M31" s="49">
        <f t="shared" si="23"/>
        <v>4.6613868795206327E-2</v>
      </c>
      <c r="N31" s="96">
        <f>SUM(N22:N30)</f>
        <v>1550</v>
      </c>
      <c r="O31" s="97">
        <f>SUM(O22:O30)</f>
        <v>477.86666666666406</v>
      </c>
      <c r="P31" s="89">
        <f t="shared" si="24"/>
        <v>210</v>
      </c>
      <c r="Q31" s="90">
        <f t="shared" si="25"/>
        <v>81.583333333329961</v>
      </c>
      <c r="R31" s="91">
        <f t="shared" ref="R31" si="38">P31/N31</f>
        <v>0.13548387096774195</v>
      </c>
      <c r="S31" s="91">
        <f t="shared" ref="S31" si="39">Q31/O31</f>
        <v>0.17072405133927959</v>
      </c>
    </row>
  </sheetData>
  <mergeCells count="17">
    <mergeCell ref="A5:A6"/>
    <mergeCell ref="B5:C5"/>
    <mergeCell ref="D5:E5"/>
    <mergeCell ref="L5:M5"/>
    <mergeCell ref="H20:I20"/>
    <mergeCell ref="L20:M20"/>
    <mergeCell ref="F5:G5"/>
    <mergeCell ref="H5:I5"/>
    <mergeCell ref="J5:K5"/>
    <mergeCell ref="F20:G20"/>
    <mergeCell ref="J20:K20"/>
    <mergeCell ref="N5:O5"/>
    <mergeCell ref="P5:Q5"/>
    <mergeCell ref="R5:S5"/>
    <mergeCell ref="N20:O20"/>
    <mergeCell ref="P20:Q20"/>
    <mergeCell ref="R20:S20"/>
  </mergeCells>
  <pageMargins left="0.56999999999999995" right="0.11" top="0.23" bottom="0.2" header="0.2" footer="0.2"/>
  <pageSetup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0"/>
  <sheetViews>
    <sheetView zoomScale="90" zoomScaleNormal="90" workbookViewId="0">
      <selection activeCell="A3" sqref="A3"/>
    </sheetView>
  </sheetViews>
  <sheetFormatPr defaultColWidth="8.77734375" defaultRowHeight="13.2"/>
  <cols>
    <col min="1" max="1" width="12.5546875" customWidth="1"/>
    <col min="2" max="2" width="8.33203125" customWidth="1"/>
    <col min="3" max="3" width="7.88671875" customWidth="1"/>
    <col min="4" max="4" width="8.109375" customWidth="1"/>
    <col min="5" max="5" width="8.44140625" customWidth="1"/>
    <col min="6" max="6" width="9.33203125" customWidth="1"/>
    <col min="7" max="7" width="7.21875" customWidth="1"/>
  </cols>
  <sheetData>
    <row r="1" spans="1:16" ht="17.399999999999999">
      <c r="A1" s="70" t="s">
        <v>84</v>
      </c>
    </row>
    <row r="2" spans="1:16" ht="18" customHeight="1">
      <c r="A2" s="98">
        <v>45447</v>
      </c>
      <c r="D2" s="92"/>
      <c r="F2" s="70"/>
      <c r="G2" s="70"/>
    </row>
    <row r="4" spans="1:16">
      <c r="B4" s="68"/>
    </row>
    <row r="5" spans="1:16">
      <c r="B5" s="67"/>
    </row>
    <row r="7" spans="1:16" ht="18" thickBot="1">
      <c r="A7" s="82" t="s">
        <v>87</v>
      </c>
      <c r="C7" s="82"/>
      <c r="D7" s="82"/>
      <c r="E7" s="82"/>
      <c r="F7" s="82"/>
      <c r="G7" s="82"/>
    </row>
    <row r="8" spans="1:16" ht="30" customHeight="1" thickBot="1">
      <c r="B8" s="160" t="s">
        <v>86</v>
      </c>
      <c r="C8" s="161"/>
      <c r="D8" s="158" t="s">
        <v>60</v>
      </c>
      <c r="E8" s="159"/>
      <c r="F8" s="156" t="s">
        <v>50</v>
      </c>
      <c r="G8" s="157"/>
    </row>
    <row r="9" spans="1:16" ht="21.6" customHeight="1" thickBot="1">
      <c r="B9" s="71" t="s">
        <v>9</v>
      </c>
      <c r="C9" s="72" t="s">
        <v>10</v>
      </c>
      <c r="D9" s="99" t="s">
        <v>9</v>
      </c>
      <c r="E9" s="100" t="s">
        <v>10</v>
      </c>
      <c r="F9" s="73" t="s">
        <v>9</v>
      </c>
      <c r="G9" s="74" t="s">
        <v>10</v>
      </c>
      <c r="I9" s="64"/>
      <c r="J9" s="64"/>
      <c r="K9" s="64"/>
      <c r="L9" s="64"/>
      <c r="M9" s="64"/>
      <c r="N9" s="64"/>
      <c r="O9" s="64"/>
      <c r="P9" s="64"/>
    </row>
    <row r="10" spans="1:16" ht="18.600000000000001" customHeight="1" thickBot="1">
      <c r="A10" s="75" t="s">
        <v>16</v>
      </c>
      <c r="B10" s="85">
        <v>235</v>
      </c>
      <c r="C10" s="102">
        <v>15.066666666666666</v>
      </c>
      <c r="D10" s="85">
        <v>359</v>
      </c>
      <c r="E10" s="86">
        <v>32.770000000000003</v>
      </c>
      <c r="F10" s="85">
        <v>374</v>
      </c>
      <c r="G10" s="86">
        <v>35.299999999999997</v>
      </c>
      <c r="I10" s="64"/>
      <c r="J10" s="64"/>
      <c r="K10" s="134"/>
      <c r="L10" s="135"/>
      <c r="M10" s="64"/>
      <c r="N10" s="64"/>
      <c r="O10" s="64"/>
      <c r="P10" s="64"/>
    </row>
    <row r="11" spans="1:16" ht="17.55" customHeight="1" thickBot="1">
      <c r="A11" s="75" t="s">
        <v>18</v>
      </c>
      <c r="B11" s="85">
        <v>362</v>
      </c>
      <c r="C11" s="86">
        <v>41.233333333333334</v>
      </c>
      <c r="D11" s="85">
        <v>610</v>
      </c>
      <c r="E11" s="77">
        <v>68.900000000000006</v>
      </c>
      <c r="F11" s="76">
        <v>619</v>
      </c>
      <c r="G11" s="77">
        <v>67.12</v>
      </c>
      <c r="I11" s="64"/>
      <c r="J11" s="64"/>
      <c r="K11" s="134"/>
      <c r="L11" s="135"/>
      <c r="M11" s="64"/>
      <c r="N11" s="64"/>
      <c r="O11" s="64"/>
      <c r="P11" s="64"/>
    </row>
    <row r="12" spans="1:16" ht="17.55" customHeight="1" thickBot="1">
      <c r="A12" s="75" t="s">
        <v>69</v>
      </c>
      <c r="B12" s="85">
        <v>658</v>
      </c>
      <c r="C12" s="77">
        <v>71.466666666666669</v>
      </c>
      <c r="D12" s="85">
        <v>3</v>
      </c>
      <c r="E12" s="77">
        <v>0.3</v>
      </c>
      <c r="F12" s="85">
        <v>0</v>
      </c>
      <c r="G12" s="86">
        <v>0</v>
      </c>
      <c r="I12" s="64"/>
      <c r="J12" s="64"/>
      <c r="K12" s="134"/>
      <c r="L12" s="135"/>
      <c r="M12" s="64"/>
      <c r="N12" s="64"/>
      <c r="O12" s="64"/>
      <c r="P12" s="64"/>
    </row>
    <row r="13" spans="1:16" ht="12.75" customHeight="1">
      <c r="A13" s="78"/>
      <c r="B13" s="79"/>
      <c r="C13" s="80"/>
      <c r="D13" s="79"/>
      <c r="E13" s="80"/>
      <c r="F13" s="79"/>
      <c r="G13" s="80"/>
      <c r="I13" s="136"/>
      <c r="J13" s="136"/>
      <c r="K13" s="134"/>
      <c r="L13" s="135"/>
      <c r="M13" s="136"/>
      <c r="N13" s="136"/>
      <c r="O13" s="64"/>
      <c r="P13" s="64"/>
    </row>
    <row r="14" spans="1:16" ht="12.75" customHeight="1">
      <c r="B14" s="87"/>
      <c r="C14" s="88"/>
      <c r="D14" s="119"/>
      <c r="E14" s="80"/>
      <c r="F14" s="133"/>
      <c r="G14" s="80"/>
      <c r="I14" s="64"/>
      <c r="J14" s="64"/>
      <c r="K14" s="64"/>
      <c r="L14" s="64"/>
      <c r="M14" s="64"/>
      <c r="N14" s="64"/>
      <c r="O14" s="64"/>
      <c r="P14" s="64"/>
    </row>
    <row r="15" spans="1:16" ht="12.75" customHeight="1">
      <c r="A15" s="78"/>
      <c r="B15" s="79"/>
      <c r="C15" s="88"/>
      <c r="D15" s="88"/>
      <c r="E15" s="80"/>
      <c r="F15" s="79"/>
      <c r="G15" s="80"/>
      <c r="I15" s="64"/>
      <c r="J15" s="64"/>
      <c r="K15" s="64"/>
      <c r="L15" s="64"/>
      <c r="M15" s="64"/>
      <c r="N15" s="64"/>
      <c r="O15" s="64"/>
      <c r="P15" s="64"/>
    </row>
    <row r="16" spans="1:16" ht="18" thickBot="1">
      <c r="A16" s="81" t="s">
        <v>88</v>
      </c>
    </row>
    <row r="17" spans="1:6" ht="25.2" customHeight="1" thickBot="1">
      <c r="A17" s="82"/>
      <c r="D17" s="83" t="s">
        <v>89</v>
      </c>
      <c r="E17" s="101" t="s">
        <v>61</v>
      </c>
      <c r="F17" s="84" t="s">
        <v>51</v>
      </c>
    </row>
    <row r="18" spans="1:6" ht="18" customHeight="1" thickBot="1">
      <c r="A18" s="153" t="s">
        <v>33</v>
      </c>
      <c r="B18" s="154"/>
      <c r="C18" s="155"/>
      <c r="D18" s="85">
        <v>25</v>
      </c>
      <c r="E18" s="85">
        <v>60</v>
      </c>
      <c r="F18" s="76">
        <v>15</v>
      </c>
    </row>
    <row r="19" spans="1:6" ht="18" customHeight="1" thickBot="1">
      <c r="A19" s="153" t="s">
        <v>34</v>
      </c>
      <c r="B19" s="154"/>
      <c r="C19" s="155"/>
      <c r="D19" s="85">
        <v>31</v>
      </c>
      <c r="E19" s="85">
        <v>67</v>
      </c>
      <c r="F19" s="76">
        <v>19</v>
      </c>
    </row>
    <row r="20" spans="1:6" ht="18" customHeight="1" thickBot="1">
      <c r="A20" s="153" t="s">
        <v>85</v>
      </c>
      <c r="B20" s="154"/>
      <c r="C20" s="155"/>
      <c r="D20" s="85">
        <v>56</v>
      </c>
      <c r="E20" s="85">
        <v>1</v>
      </c>
      <c r="F20" s="76">
        <v>0</v>
      </c>
    </row>
  </sheetData>
  <mergeCells count="6">
    <mergeCell ref="A20:C20"/>
    <mergeCell ref="F8:G8"/>
    <mergeCell ref="D8:E8"/>
    <mergeCell ref="A18:C18"/>
    <mergeCell ref="A19:C19"/>
    <mergeCell ref="B8:C8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ODS Countable</vt:lpstr>
      <vt:lpstr>Traditional</vt:lpstr>
      <vt:lpstr>Hybrid Enrollment</vt:lpstr>
      <vt:lpstr>'ODS Countable'!Print_Area</vt:lpstr>
      <vt:lpstr>Traditional!Print_Area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Lujan, Annette</dc:creator>
  <cp:lastModifiedBy>Lujan, Annette</cp:lastModifiedBy>
  <cp:lastPrinted>2024-04-22T15:43:28Z</cp:lastPrinted>
  <dcterms:created xsi:type="dcterms:W3CDTF">2015-12-11T15:22:17Z</dcterms:created>
  <dcterms:modified xsi:type="dcterms:W3CDTF">2024-06-04T17:47:51Z</dcterms:modified>
</cp:coreProperties>
</file>