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S:\Registrar - IR\FTE Reports\ODS FTE\ODS FTE 202510\"/>
    </mc:Choice>
  </mc:AlternateContent>
  <xr:revisionPtr revIDLastSave="0" documentId="13_ncr:1_{2DDCFC1F-8B4A-464D-916A-B30DCB03148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definedNames>
    <definedName name="_xlnm.Print_Area" localSheetId="0">'ODS Countable'!$A$1:$N$30</definedName>
    <definedName name="_xlnm.Print_Area" localSheetId="1">Traditional!$A$1:$S$31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E16" i="3"/>
  <c r="J29" i="3" l="1"/>
  <c r="L29" i="3" s="1"/>
  <c r="K29" i="3"/>
  <c r="M29" i="3" s="1"/>
  <c r="P29" i="3"/>
  <c r="Q29" i="3"/>
  <c r="F14" i="3" l="1"/>
  <c r="J14" i="3" s="1"/>
  <c r="Q14" i="3"/>
  <c r="N28" i="1"/>
  <c r="K14" i="3" l="1"/>
  <c r="P14" i="3"/>
  <c r="D16" i="3" l="1"/>
  <c r="B16" i="3"/>
  <c r="C16" i="3"/>
  <c r="D28" i="1"/>
  <c r="Q30" i="3"/>
  <c r="P30" i="3"/>
  <c r="K30" i="3"/>
  <c r="M30" i="3" s="1"/>
  <c r="J30" i="3"/>
  <c r="L30" i="3" s="1"/>
  <c r="Q28" i="3"/>
  <c r="P28" i="3"/>
  <c r="K28" i="3"/>
  <c r="M28" i="3" s="1"/>
  <c r="J28" i="3"/>
  <c r="L28" i="3" s="1"/>
  <c r="F31" i="3"/>
  <c r="G31" i="3"/>
  <c r="O16" i="3"/>
  <c r="N16" i="3"/>
  <c r="F15" i="3"/>
  <c r="P15" i="3" s="1"/>
  <c r="Q15" i="3"/>
  <c r="F13" i="3"/>
  <c r="J13" i="3" s="1"/>
  <c r="Q13" i="3"/>
  <c r="K13" i="3" l="1"/>
  <c r="P13" i="3"/>
  <c r="J15" i="3"/>
  <c r="K15" i="3"/>
  <c r="L28" i="1" l="1"/>
  <c r="J28" i="1"/>
  <c r="H28" i="1"/>
  <c r="N15" i="1" l="1"/>
  <c r="L15" i="1"/>
  <c r="J15" i="1"/>
  <c r="H15" i="1"/>
  <c r="F15" i="1"/>
  <c r="D15" i="1"/>
  <c r="F28" i="1" l="1"/>
  <c r="F8" i="3" l="1"/>
  <c r="F9" i="3"/>
  <c r="F10" i="3"/>
  <c r="F11" i="3"/>
  <c r="F12" i="3"/>
  <c r="F7" i="3"/>
  <c r="G16" i="3" l="1"/>
  <c r="F16" i="3"/>
  <c r="Q27" i="3"/>
  <c r="S27" i="3" s="1"/>
  <c r="P27" i="3"/>
  <c r="R27" i="3" s="1"/>
  <c r="Q26" i="3"/>
  <c r="S26" i="3" s="1"/>
  <c r="P26" i="3"/>
  <c r="R26" i="3" s="1"/>
  <c r="Q25" i="3"/>
  <c r="S25" i="3" s="1"/>
  <c r="P25" i="3"/>
  <c r="R25" i="3" s="1"/>
  <c r="Q24" i="3"/>
  <c r="S24" i="3" s="1"/>
  <c r="P24" i="3"/>
  <c r="Q23" i="3"/>
  <c r="S23" i="3" s="1"/>
  <c r="P23" i="3"/>
  <c r="R23" i="3" s="1"/>
  <c r="Q22" i="3"/>
  <c r="S22" i="3" s="1"/>
  <c r="P22" i="3"/>
  <c r="R22" i="3" s="1"/>
  <c r="J22" i="3" l="1"/>
  <c r="L22" i="3" s="1"/>
  <c r="K22" i="3"/>
  <c r="J23" i="3"/>
  <c r="L23" i="3" s="1"/>
  <c r="K23" i="3"/>
  <c r="P7" i="3" l="1"/>
  <c r="R7" i="3" s="1"/>
  <c r="P8" i="3"/>
  <c r="R8" i="3" s="1"/>
  <c r="P9" i="3"/>
  <c r="P11" i="3" l="1"/>
  <c r="R11" i="3" s="1"/>
  <c r="P12" i="3"/>
  <c r="P10" i="3"/>
  <c r="Q7" i="3" l="1"/>
  <c r="S7" i="3" s="1"/>
  <c r="Q11" i="3"/>
  <c r="S11" i="3" s="1"/>
  <c r="Q8" i="3"/>
  <c r="S8" i="3" s="1"/>
  <c r="Q12" i="3"/>
  <c r="Q9" i="3"/>
  <c r="S9" i="3" s="1"/>
  <c r="Q10" i="3"/>
  <c r="K27" i="3" l="1"/>
  <c r="M27" i="3" s="1"/>
  <c r="J27" i="3"/>
  <c r="L27" i="3" s="1"/>
  <c r="J12" i="3" l="1"/>
  <c r="L12" i="3" s="1"/>
  <c r="K12" i="3"/>
  <c r="M12" i="3" s="1"/>
  <c r="Q31" i="3" l="1"/>
  <c r="S31" i="3" s="1"/>
  <c r="P31" i="3"/>
  <c r="R31" i="3" s="1"/>
  <c r="K25" i="3"/>
  <c r="M25" i="3" s="1"/>
  <c r="J25" i="3"/>
  <c r="K24" i="3"/>
  <c r="M24" i="3" s="1"/>
  <c r="J24" i="3"/>
  <c r="M23" i="3"/>
  <c r="K26" i="3"/>
  <c r="M26" i="3" s="1"/>
  <c r="J26" i="3"/>
  <c r="L26" i="3" s="1"/>
  <c r="M22" i="3"/>
  <c r="K10" i="3"/>
  <c r="J10" i="3"/>
  <c r="K9" i="3"/>
  <c r="M9" i="3" s="1"/>
  <c r="J9" i="3"/>
  <c r="L9" i="3" s="1"/>
  <c r="J8" i="3"/>
  <c r="L8" i="3" s="1"/>
  <c r="J11" i="3"/>
  <c r="L11" i="3" s="1"/>
  <c r="K7" i="3"/>
  <c r="M7" i="3" s="1"/>
  <c r="J7" i="3"/>
  <c r="L7" i="3" s="1"/>
  <c r="J31" i="3" l="1"/>
  <c r="L31" i="3" s="1"/>
  <c r="K31" i="3"/>
  <c r="M31" i="3" s="1"/>
  <c r="K11" i="3"/>
  <c r="M11" i="3" s="1"/>
  <c r="K8" i="3"/>
  <c r="M8" i="3" s="1"/>
  <c r="Q16" i="3"/>
  <c r="S16" i="3" s="1"/>
  <c r="J16" i="3" l="1"/>
  <c r="L16" i="3" s="1"/>
  <c r="P16" i="3"/>
  <c r="R16" i="3" s="1"/>
  <c r="K16" i="3"/>
  <c r="M16" i="3" s="1"/>
</calcChain>
</file>

<file path=xl/sharedStrings.xml><?xml version="1.0" encoding="utf-8"?>
<sst xmlns="http://schemas.openxmlformats.org/spreadsheetml/2006/main" count="194" uniqueCount="87">
  <si>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</si>
  <si>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</si>
  <si>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</si>
  <si>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</si>
  <si>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</si>
  <si>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</si>
  <si>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</si>
  <si>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</si>
  <si>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</si>
  <si>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</si>
  <si>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</si>
  <si>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</si>
  <si>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</si>
  <si>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</si>
  <si>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</si>
  <si>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</si>
  <si>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</si>
  <si>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</si>
  <si>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</si>
  <si>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</si>
  <si>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</si>
  <si>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</si>
  <si>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</si>
  <si>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</si>
  <si>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</si>
  <si>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</si>
  <si>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</si>
  <si>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</si>
  <si>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</si>
  <si>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</si>
  <si>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</si>
  <si>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</si>
  <si>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</si>
  <si>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 xml:space="preserve"> </t>
  </si>
  <si>
    <t>TAC Hybrid Sections Offered</t>
  </si>
  <si>
    <t>TMC Hybrid Sections Offered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</si>
  <si>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</si>
  <si>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</si>
  <si>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</si>
  <si>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</si>
  <si>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</si>
  <si>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</si>
  <si>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`</t>
  </si>
  <si>
    <t>Head Count and FTE for Hybrid Courses:  3-Year Comparison</t>
  </si>
  <si>
    <t>Count of Hybrid Sections: 3-Year Comparison</t>
  </si>
  <si>
    <t>Hybrid Summer 202310 Final</t>
  </si>
  <si>
    <t>Summer 202310   Final</t>
  </si>
  <si>
    <t>First day of class current Summer 202410 - May 30, 2023</t>
  </si>
  <si>
    <t>CO Oline @ TSC Consortium</t>
  </si>
  <si>
    <t>TCZ</t>
  </si>
  <si>
    <t>TSC CO Online Consortium</t>
  </si>
  <si>
    <t>TSC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</si>
  <si>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</si>
  <si>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</si>
  <si>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</si>
  <si>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</si>
  <si>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</si>
  <si>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</si>
  <si>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 Virtual Campus</t>
  </si>
  <si>
    <t>TVC</t>
  </si>
  <si>
    <t>TCZ CO Online Consortium</t>
  </si>
  <si>
    <t>TVC Virtual Campus</t>
  </si>
  <si>
    <t>TSC-Trinidad State College</t>
  </si>
  <si>
    <t>TVC Hybrid Sections Offered</t>
  </si>
  <si>
    <t>TSC Rural Consortium</t>
  </si>
  <si>
    <t>TRZ</t>
  </si>
  <si>
    <t>TRZ Rural Consortium</t>
  </si>
  <si>
    <t>202510 Summer 2024</t>
  </si>
  <si>
    <t xml:space="preserve">TSC Summer 202510  Countable FTE </t>
  </si>
  <si>
    <t>Difference SUMR 202510 to SUMR 202410</t>
  </si>
  <si>
    <t>% Difference SUMR 202510 to SUMR 202410</t>
  </si>
  <si>
    <t>Difference SUMR 202510 to SUMR 202310</t>
  </si>
  <si>
    <t>% Difference SUMR 202510 to SUMR 202310</t>
  </si>
  <si>
    <t>202410 FINAL FTE 13OCT23</t>
  </si>
  <si>
    <t>202310 FINAL FTE 14OCT22</t>
  </si>
  <si>
    <t xml:space="preserve">TSC Summer 202510 Hybrid Course Enrollment </t>
  </si>
  <si>
    <t>Hybrid Summer 202410 Final</t>
  </si>
  <si>
    <t>Summer 202410   Final</t>
  </si>
  <si>
    <t>Hybrid Summer 202510</t>
  </si>
  <si>
    <t>Summer 202510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</si>
  <si>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202510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  Previous 2 summers</t>
    </r>
  </si>
  <si>
    <t>First day of class current Summer 202510 - May 28, 2024</t>
  </si>
  <si>
    <t>202510 All Residencies 31MAY24</t>
  </si>
  <si>
    <t>202410 All Residencies 02JUN23</t>
  </si>
  <si>
    <t>202310 All Residencies 03JUN22</t>
  </si>
  <si>
    <t>05/31/2024</t>
  </si>
  <si>
    <t>202510 Current FTE 31MAY24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</si>
</sst>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70" formatCode="0.0000"/>
  </numFmts>
  <fonts count="47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0070C0"/>
      <name val="Tahoma"/>
      <family val="2"/>
    </font>
    <font>
      <sz val="10"/>
      <color rgb="FF7030A0"/>
      <name val="Andale WT"/>
      <family val="2"/>
    </font>
    <font>
      <sz val="10"/>
      <color rgb="FF7030A0"/>
      <name val="Tahoma"/>
      <family val="2"/>
    </font>
    <font>
      <sz val="8"/>
      <color rgb="FF7030A0"/>
      <name val="Andale WT"/>
      <family val="2"/>
    </font>
    <font>
      <sz val="10"/>
      <color rgb="FFFF0000"/>
      <name val="Tahoma"/>
      <family val="2"/>
    </font>
    <font>
      <b/>
      <sz val="9"/>
      <name val="Andale WT"/>
      <family val="2"/>
    </font>
    <font>
      <sz val="8"/>
      <color rgb="FF7030A0"/>
      <name val="Arial"/>
      <family val="2"/>
    </font>
    <font>
      <b/>
      <sz val="9"/>
      <name val="Andale WT"/>
    </font>
    <font>
      <sz val="8"/>
      <color rgb="FFFF0000"/>
      <name val="Tahoma"/>
      <family val="2"/>
    </font>
    <font>
      <sz val="8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/>
      <right/>
      <top/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7E5E5"/>
      </left>
      <right style="medium">
        <color rgb="FFE7E5E5"/>
      </right>
      <top style="medium">
        <color rgb="FFE7E5E5"/>
      </top>
      <bottom style="medium">
        <color rgb="FFE7E5E5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vertical="top"/>
    </xf>
    <xf numFmtId="49" fontId="20" fillId="5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4" borderId="14" xfId="0" applyNumberFormat="1" applyFont="1" applyFill="1" applyBorder="1" applyAlignment="1">
      <alignment horizontal="right" vertical="top"/>
    </xf>
    <xf numFmtId="9" fontId="22" fillId="4" borderId="14" xfId="1" applyFont="1" applyFill="1" applyBorder="1" applyAlignment="1">
      <alignment horizontal="right" vertical="top"/>
    </xf>
    <xf numFmtId="165" fontId="22" fillId="4" borderId="7" xfId="0" applyNumberFormat="1" applyFont="1" applyFill="1" applyBorder="1" applyAlignment="1">
      <alignment horizontal="right" vertical="top"/>
    </xf>
    <xf numFmtId="9" fontId="22" fillId="4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2" borderId="11" xfId="0" applyNumberFormat="1" applyFont="1" applyFill="1" applyBorder="1" applyAlignment="1">
      <alignment vertical="top" wrapText="1"/>
    </xf>
    <xf numFmtId="3" fontId="23" fillId="2" borderId="16" xfId="0" applyNumberFormat="1" applyFont="1" applyFill="1" applyBorder="1" applyAlignment="1">
      <alignment horizontal="right" vertical="top"/>
    </xf>
    <xf numFmtId="4" fontId="23" fillId="2" borderId="16" xfId="0" applyNumberFormat="1" applyFont="1" applyFill="1" applyBorder="1" applyAlignment="1">
      <alignment horizontal="right" vertical="top"/>
    </xf>
    <xf numFmtId="1" fontId="27" fillId="5" borderId="7" xfId="0" applyNumberFormat="1" applyFont="1" applyFill="1" applyBorder="1" applyAlignment="1">
      <alignment vertical="top" wrapText="1"/>
    </xf>
    <xf numFmtId="2" fontId="27" fillId="5" borderId="7" xfId="0" applyNumberFormat="1" applyFont="1" applyFill="1" applyBorder="1" applyAlignment="1">
      <alignment vertical="top" wrapText="1"/>
    </xf>
    <xf numFmtId="3" fontId="22" fillId="6" borderId="9" xfId="0" applyNumberFormat="1" applyFont="1" applyFill="1" applyBorder="1" applyAlignment="1">
      <alignment horizontal="right" vertical="top" wrapText="1"/>
    </xf>
    <xf numFmtId="165" fontId="22" fillId="6" borderId="7" xfId="0" applyNumberFormat="1" applyFont="1" applyFill="1" applyBorder="1" applyAlignment="1">
      <alignment horizontal="right" vertical="top" wrapText="1"/>
    </xf>
    <xf numFmtId="166" fontId="22" fillId="6" borderId="7" xfId="1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4" borderId="17" xfId="0" applyNumberFormat="1" applyFont="1" applyFill="1" applyBorder="1" applyAlignment="1">
      <alignment horizontal="right" vertical="top"/>
    </xf>
    <xf numFmtId="9" fontId="22" fillId="4" borderId="17" xfId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3" fontId="22" fillId="6" borderId="17" xfId="0" applyNumberFormat="1" applyFont="1" applyFill="1" applyBorder="1" applyAlignment="1">
      <alignment horizontal="right" vertical="top" wrapText="1"/>
    </xf>
    <xf numFmtId="165" fontId="22" fillId="6" borderId="17" xfId="0" applyNumberFormat="1" applyFont="1" applyFill="1" applyBorder="1" applyAlignment="1">
      <alignment horizontal="right" vertical="top" wrapText="1"/>
    </xf>
    <xf numFmtId="166" fontId="22" fillId="6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top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3" fontId="22" fillId="4" borderId="13" xfId="0" applyNumberFormat="1" applyFont="1" applyFill="1" applyBorder="1" applyAlignment="1">
      <alignment horizontal="right" vertical="top"/>
    </xf>
    <xf numFmtId="3" fontId="22" fillId="4" borderId="9" xfId="0" applyNumberFormat="1" applyFont="1" applyFill="1" applyBorder="1" applyAlignment="1">
      <alignment horizontal="right" vertical="top"/>
    </xf>
    <xf numFmtId="3" fontId="22" fillId="4" borderId="17" xfId="0" applyNumberFormat="1" applyFont="1" applyFill="1" applyBorder="1" applyAlignment="1">
      <alignment horizontal="right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7" fillId="7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/>
    </xf>
    <xf numFmtId="0" fontId="0" fillId="7" borderId="3" xfId="0" applyFill="1" applyBorder="1"/>
    <xf numFmtId="0" fontId="39" fillId="0" borderId="0" xfId="0" applyFont="1"/>
    <xf numFmtId="0" fontId="2" fillId="0" borderId="0" xfId="0" applyFont="1" applyAlignment="1">
      <alignment vertical="center"/>
    </xf>
    <xf numFmtId="0" fontId="12" fillId="8" borderId="23" xfId="0" applyFont="1" applyFill="1" applyBorder="1" applyAlignment="1">
      <alignment horizontal="center" vertical="top" wrapText="1"/>
    </xf>
    <xf numFmtId="0" fontId="12" fillId="8" borderId="23" xfId="0" applyFont="1" applyFill="1" applyBorder="1" applyAlignment="1">
      <alignment horizontal="center" vertical="top"/>
    </xf>
    <xf numFmtId="0" fontId="12" fillId="9" borderId="23" xfId="0" applyFont="1" applyFill="1" applyBorder="1" applyAlignment="1">
      <alignment horizontal="center" vertical="top" wrapText="1"/>
    </xf>
    <xf numFmtId="0" fontId="12" fillId="9" borderId="23" xfId="0" applyFont="1" applyFill="1" applyBorder="1" applyAlignment="1">
      <alignment horizontal="center" vertical="top"/>
    </xf>
    <xf numFmtId="0" fontId="30" fillId="0" borderId="2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8" borderId="25" xfId="0" applyFont="1" applyFill="1" applyBorder="1" applyAlignment="1">
      <alignment horizontal="center" vertical="top" wrapText="1"/>
    </xf>
    <xf numFmtId="4" fontId="25" fillId="0" borderId="7" xfId="0" applyNumberFormat="1" applyFont="1" applyBorder="1" applyAlignment="1">
      <alignment horizontal="right" vertical="top"/>
    </xf>
    <xf numFmtId="3" fontId="31" fillId="0" borderId="24" xfId="0" applyNumberFormat="1" applyFont="1" applyBorder="1" applyAlignment="1">
      <alignment horizontal="center" vertical="top"/>
    </xf>
    <xf numFmtId="4" fontId="40" fillId="0" borderId="0" xfId="0" applyNumberFormat="1" applyFont="1" applyAlignment="1">
      <alignment horizontal="center" vertical="top"/>
    </xf>
    <xf numFmtId="9" fontId="22" fillId="6" borderId="14" xfId="1" applyFont="1" applyFill="1" applyBorder="1" applyAlignment="1">
      <alignment horizontal="right" vertical="top"/>
    </xf>
    <xf numFmtId="167" fontId="34" fillId="0" borderId="0" xfId="0" applyNumberFormat="1" applyFont="1" applyAlignment="1">
      <alignment horizontal="left" vertical="top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0" fontId="41" fillId="0" borderId="0" xfId="0" applyFont="1"/>
    <xf numFmtId="0" fontId="5" fillId="0" borderId="26" xfId="0" applyFont="1" applyBorder="1" applyAlignment="1">
      <alignment vertical="center"/>
    </xf>
    <xf numFmtId="170" fontId="15" fillId="0" borderId="0" xfId="0" applyNumberFormat="1" applyFont="1" applyAlignment="1">
      <alignment vertical="top"/>
    </xf>
    <xf numFmtId="164" fontId="42" fillId="0" borderId="0" xfId="0" applyNumberFormat="1" applyFont="1" applyAlignment="1">
      <alignment horizontal="right" vertical="center"/>
    </xf>
    <xf numFmtId="0" fontId="12" fillId="7" borderId="25" xfId="0" applyFont="1" applyFill="1" applyBorder="1" applyAlignment="1">
      <alignment horizontal="center" vertical="top" wrapText="1"/>
    </xf>
    <xf numFmtId="0" fontId="43" fillId="0" borderId="0" xfId="0" applyFont="1"/>
    <xf numFmtId="164" fontId="44" fillId="0" borderId="0" xfId="0" applyNumberFormat="1" applyFont="1" applyAlignment="1">
      <alignment vertical="center"/>
    </xf>
    <xf numFmtId="3" fontId="9" fillId="0" borderId="31" xfId="0" applyNumberFormat="1" applyFont="1" applyBorder="1" applyAlignment="1">
      <alignment horizontal="center" vertical="top"/>
    </xf>
    <xf numFmtId="4" fontId="10" fillId="0" borderId="31" xfId="0" applyNumberFormat="1" applyFont="1" applyBorder="1" applyAlignment="1">
      <alignment horizontal="center" vertical="top"/>
    </xf>
    <xf numFmtId="0" fontId="0" fillId="0" borderId="31" xfId="0" applyBorder="1"/>
    <xf numFmtId="4" fontId="35" fillId="0" borderId="31" xfId="0" applyNumberFormat="1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49" fontId="23" fillId="10" borderId="20" xfId="0" applyNumberFormat="1" applyFont="1" applyFill="1" applyBorder="1" applyAlignment="1">
      <alignment horizontal="left" vertical="top"/>
    </xf>
    <xf numFmtId="3" fontId="20" fillId="0" borderId="0" xfId="0" applyNumberFormat="1" applyFont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4" fontId="31" fillId="0" borderId="24" xfId="0" applyNumberFormat="1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30" xfId="0" applyFont="1" applyBorder="1" applyAlignment="1">
      <alignment horizontal="left" vertical="top"/>
    </xf>
    <xf numFmtId="3" fontId="40" fillId="0" borderId="0" xfId="0" applyNumberFormat="1" applyFont="1" applyAlignment="1">
      <alignment horizontal="center" vertical="top"/>
    </xf>
    <xf numFmtId="49" fontId="22" fillId="4" borderId="9" xfId="0" applyNumberFormat="1" applyFont="1" applyFill="1" applyBorder="1" applyAlignment="1">
      <alignment horizontal="center" vertical="top" wrapText="1"/>
    </xf>
    <xf numFmtId="49" fontId="23" fillId="2" borderId="7" xfId="0" applyNumberFormat="1" applyFont="1" applyFill="1" applyBorder="1" applyAlignment="1">
      <alignment horizontal="center" vertical="top" wrapText="1"/>
    </xf>
    <xf numFmtId="49" fontId="24" fillId="5" borderId="7" xfId="0" applyNumberFormat="1" applyFont="1" applyFill="1" applyBorder="1" applyAlignment="1">
      <alignment horizontal="center" vertical="top" wrapText="1"/>
    </xf>
    <xf numFmtId="49" fontId="22" fillId="4" borderId="7" xfId="0" applyNumberFormat="1" applyFont="1" applyFill="1" applyBorder="1" applyAlignment="1">
      <alignment horizontal="center" vertical="top" wrapText="1"/>
    </xf>
    <xf numFmtId="49" fontId="24" fillId="10" borderId="19" xfId="0" applyNumberFormat="1" applyFont="1" applyFill="1" applyBorder="1" applyAlignment="1">
      <alignment horizontal="center" vertical="top" wrapText="1"/>
    </xf>
    <xf numFmtId="49" fontId="22" fillId="10" borderId="19" xfId="0" applyNumberFormat="1" applyFont="1" applyFill="1" applyBorder="1" applyAlignment="1">
      <alignment horizontal="center" vertical="top" wrapText="1"/>
    </xf>
    <xf numFmtId="49" fontId="22" fillId="4" borderId="17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/>
    </xf>
    <xf numFmtId="0" fontId="4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6" fillId="7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45" fillId="0" borderId="6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49" fontId="20" fillId="2" borderId="7" xfId="0" applyNumberFormat="1" applyFont="1" applyFill="1" applyBorder="1" applyAlignment="1">
      <alignment vertical="top" wrapText="1"/>
    </xf>
    <xf numFmtId="49" fontId="22" fillId="4" borderId="8" xfId="0" applyNumberFormat="1" applyFont="1" applyFill="1" applyBorder="1" applyAlignment="1">
      <alignment horizontal="center" vertical="top" wrapText="1"/>
    </xf>
    <xf numFmtId="49" fontId="22" fillId="4" borderId="9" xfId="0" applyNumberFormat="1" applyFont="1" applyFill="1" applyBorder="1" applyAlignment="1">
      <alignment horizontal="center" vertical="top" wrapText="1"/>
    </xf>
    <xf numFmtId="0" fontId="44" fillId="10" borderId="20" xfId="0" applyFont="1" applyFill="1" applyBorder="1" applyAlignment="1">
      <alignment horizontal="center" vertical="top" wrapText="1"/>
    </xf>
    <xf numFmtId="0" fontId="44" fillId="10" borderId="18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30" fillId="9" borderId="2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8" borderId="3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ill="1" applyBorder="1"/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FFFF3B"/>
      <color rgb="FFE7E5E5"/>
      <color rgb="FFFFFFCC"/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50</c:v>
                </c:pt>
                <c:pt idx="1">
                  <c:v>16.033333333333001</c:v>
                </c:pt>
                <c:pt idx="2" formatCode="#,##0">
                  <c:v>3</c:v>
                </c:pt>
                <c:pt idx="3">
                  <c:v>1.0666666666660001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13</c:v>
                </c:pt>
                <c:pt idx="1">
                  <c:v>3.2666666666666666</c:v>
                </c:pt>
                <c:pt idx="2" formatCode="#,##0">
                  <c:v>4</c:v>
                </c:pt>
                <c:pt idx="3">
                  <c:v>0.83333333333299997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46</c:v>
                </c:pt>
                <c:pt idx="1">
                  <c:v>8.9</c:v>
                </c:pt>
                <c:pt idx="2" formatCode="#,##0">
                  <c:v>21</c:v>
                </c:pt>
                <c:pt idx="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184</c:v>
                </c:pt>
                <c:pt idx="1">
                  <c:v>36.866666666665999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0.166666666666</c:v>
                </c:pt>
                <c:pt idx="2" formatCode="#,##0">
                  <c:v>0</c:v>
                </c:pt>
                <c:pt idx="3">
                  <c:v>3.3333333333000002E-2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298450</xdr:colOff>
      <xdr:row>33</xdr:row>
      <xdr:rowOff>83820</xdr:rowOff>
    </xdr:from>
    <xdr:to>
      <xdr:col>19</xdr:col>
      <xdr:colOff>180340</xdr:colOff>
      <xdr:row>45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zoomScale="90" zoomScaleNormal="90" workbookViewId="0">
      <selection sqref="A1:N1"/>
    </sheetView>
  </sheetViews>
  <sheetFormatPr defaultRowHeight="12.75" customHeight="1"/>
  <cols>
    <col min="1" max="1" width="22.109375" customWidth="1"/>
    <col min="2" max="2" width="8.6640625" customWidth="1"/>
    <col min="3" max="14" width="8.5546875" customWidth="1"/>
    <col min="15" max="15" width="6.21875" bestFit="1" customWidth="1"/>
  </cols>
  <sheetData>
    <row r="1" spans="1:14" ht="24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13.2">
      <c r="A2" s="1" t="s">
        <v>22</v>
      </c>
      <c r="B2" s="2" t="s">
        <v>67</v>
      </c>
      <c r="F2" s="61"/>
      <c r="I2" s="60"/>
    </row>
    <row r="3" spans="1:14" ht="15">
      <c r="A3" s="1" t="s">
        <v>23</v>
      </c>
      <c r="B3" s="2" t="s">
        <v>62</v>
      </c>
      <c r="G3" s="56"/>
      <c r="I3" s="87"/>
    </row>
    <row r="4" spans="1:14" ht="12.75" customHeight="1">
      <c r="A4" s="48">
        <v>45443</v>
      </c>
      <c r="B4" s="90"/>
    </row>
    <row r="5" spans="1:14" ht="22.2" customHeight="1" thickBot="1">
      <c r="A5" s="117" t="s">
        <v>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ht="24.6" customHeight="1" thickBot="1">
      <c r="A6" s="3"/>
      <c r="B6" s="119" t="s">
        <v>2</v>
      </c>
      <c r="C6" s="120"/>
      <c r="D6" s="121" t="s">
        <v>3</v>
      </c>
      <c r="E6" s="120"/>
      <c r="F6" s="121" t="s">
        <v>4</v>
      </c>
      <c r="G6" s="120"/>
      <c r="H6" s="119" t="s">
        <v>5</v>
      </c>
      <c r="I6" s="120"/>
      <c r="J6" s="121" t="s">
        <v>6</v>
      </c>
      <c r="K6" s="120"/>
      <c r="L6" s="119" t="s">
        <v>7</v>
      </c>
      <c r="M6" s="120"/>
    </row>
    <row r="7" spans="1:14" ht="22.2" customHeight="1" thickBot="1">
      <c r="A7" s="63" t="s">
        <v>8</v>
      </c>
      <c r="B7" s="62" t="s">
        <v>9</v>
      </c>
      <c r="C7" s="63" t="s">
        <v>10</v>
      </c>
      <c r="D7" s="62" t="s">
        <v>9</v>
      </c>
      <c r="E7" s="62" t="s">
        <v>10</v>
      </c>
      <c r="F7" s="62" t="s">
        <v>9</v>
      </c>
      <c r="G7" s="63" t="s">
        <v>10</v>
      </c>
      <c r="H7" s="62" t="s">
        <v>9</v>
      </c>
      <c r="I7" s="63" t="s">
        <v>10</v>
      </c>
      <c r="J7" s="62" t="s">
        <v>9</v>
      </c>
      <c r="K7" s="63" t="s">
        <v>10</v>
      </c>
      <c r="L7" s="62" t="s">
        <v>9</v>
      </c>
      <c r="M7" s="63" t="s">
        <v>10</v>
      </c>
    </row>
    <row r="8" spans="1:14" ht="13.8" thickBot="1">
      <c r="A8" s="4" t="s">
        <v>51</v>
      </c>
      <c r="B8" s="5">
        <v>591</v>
      </c>
      <c r="C8" s="6">
        <v>154.26666699999768</v>
      </c>
      <c r="D8" s="5">
        <v>0</v>
      </c>
      <c r="E8" s="6">
        <v>0</v>
      </c>
      <c r="F8" s="5">
        <v>67</v>
      </c>
      <c r="G8" s="6">
        <v>15.95</v>
      </c>
      <c r="H8" s="5">
        <v>0</v>
      </c>
      <c r="I8" s="6">
        <v>0</v>
      </c>
      <c r="J8" s="5">
        <v>1</v>
      </c>
      <c r="K8" s="6">
        <v>0.13333333333299999</v>
      </c>
      <c r="L8" s="5">
        <v>659</v>
      </c>
      <c r="M8" s="6">
        <v>170.35000033333068</v>
      </c>
    </row>
    <row r="9" spans="1:14" ht="12.75" customHeight="1">
      <c r="D9" s="58"/>
      <c r="H9" s="58"/>
      <c r="J9" s="58"/>
      <c r="K9" s="58"/>
      <c r="L9" s="57"/>
      <c r="M9" s="58"/>
    </row>
    <row r="10" spans="1:14" ht="21" customHeight="1" thickBot="1">
      <c r="A10" s="117" t="s">
        <v>11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4" ht="24.6" customHeight="1" thickBot="1">
      <c r="A11" s="3"/>
      <c r="B11" s="64"/>
      <c r="C11" s="119" t="s">
        <v>2</v>
      </c>
      <c r="D11" s="120"/>
      <c r="E11" s="121" t="s">
        <v>3</v>
      </c>
      <c r="F11" s="120"/>
      <c r="G11" s="121" t="s">
        <v>4</v>
      </c>
      <c r="H11" s="120"/>
      <c r="I11" s="119" t="s">
        <v>5</v>
      </c>
      <c r="J11" s="120"/>
      <c r="K11" s="121" t="s">
        <v>6</v>
      </c>
      <c r="L11" s="120"/>
      <c r="M11" s="119" t="s">
        <v>7</v>
      </c>
      <c r="N11" s="120"/>
    </row>
    <row r="12" spans="1:14" ht="23.4" customHeight="1" thickBot="1">
      <c r="A12" s="63" t="s">
        <v>15</v>
      </c>
      <c r="B12" s="63" t="s">
        <v>12</v>
      </c>
      <c r="C12" s="62" t="s">
        <v>9</v>
      </c>
      <c r="D12" s="63" t="s">
        <v>10</v>
      </c>
      <c r="E12" s="62" t="s">
        <v>9</v>
      </c>
      <c r="F12" s="62" t="s">
        <v>10</v>
      </c>
      <c r="G12" s="62" t="s">
        <v>9</v>
      </c>
      <c r="H12" s="63" t="s">
        <v>10</v>
      </c>
      <c r="I12" s="62" t="s">
        <v>9</v>
      </c>
      <c r="J12" s="63" t="s">
        <v>10</v>
      </c>
      <c r="K12" s="62" t="s">
        <v>9</v>
      </c>
      <c r="L12" s="63" t="s">
        <v>10</v>
      </c>
      <c r="M12" s="62" t="s">
        <v>9</v>
      </c>
      <c r="N12" s="63" t="s">
        <v>10</v>
      </c>
    </row>
    <row r="13" spans="1:14" ht="13.8" thickBot="1">
      <c r="A13" s="105" t="s">
        <v>13</v>
      </c>
      <c r="B13" s="98" t="s">
        <v>17</v>
      </c>
      <c r="C13" s="94">
        <v>24</v>
      </c>
      <c r="D13" s="95">
        <v>3.2666666666666666</v>
      </c>
      <c r="E13" s="94">
        <v>0</v>
      </c>
      <c r="F13" s="95">
        <v>0</v>
      </c>
      <c r="G13" s="94">
        <v>6</v>
      </c>
      <c r="H13" s="95">
        <v>0.83333333333299997</v>
      </c>
      <c r="I13" s="94">
        <v>0</v>
      </c>
      <c r="J13" s="95">
        <v>0</v>
      </c>
      <c r="K13" s="94">
        <v>0</v>
      </c>
      <c r="L13" s="95">
        <v>0</v>
      </c>
      <c r="M13" s="94">
        <v>30</v>
      </c>
      <c r="N13" s="95">
        <v>4.0999999999996666</v>
      </c>
    </row>
    <row r="14" spans="1:14" ht="13.8" thickBot="1">
      <c r="A14" s="104" t="s">
        <v>48</v>
      </c>
      <c r="B14" s="98" t="s">
        <v>49</v>
      </c>
      <c r="C14" s="5">
        <v>100</v>
      </c>
      <c r="D14" s="6">
        <v>47</v>
      </c>
      <c r="E14" s="5">
        <v>0</v>
      </c>
      <c r="F14" s="6">
        <v>0</v>
      </c>
      <c r="G14" s="5">
        <v>19</v>
      </c>
      <c r="H14" s="6">
        <v>2.766666666666</v>
      </c>
      <c r="I14" s="5">
        <v>0</v>
      </c>
      <c r="J14" s="6">
        <v>0</v>
      </c>
      <c r="K14" s="5">
        <v>0</v>
      </c>
      <c r="L14" s="6">
        <v>0</v>
      </c>
      <c r="M14" s="5">
        <v>119</v>
      </c>
      <c r="N14" s="6">
        <v>49.766666666665998</v>
      </c>
    </row>
    <row r="15" spans="1:14" ht="13.8" thickBot="1">
      <c r="A15" s="4" t="s">
        <v>51</v>
      </c>
      <c r="B15" s="96"/>
      <c r="C15" s="94">
        <v>0</v>
      </c>
      <c r="D15" s="97">
        <f>SUM(D13:D14)</f>
        <v>50.266666666666666</v>
      </c>
      <c r="E15" s="94">
        <v>0</v>
      </c>
      <c r="F15" s="97">
        <f>SUM(F13:F14)</f>
        <v>0</v>
      </c>
      <c r="G15" s="94">
        <v>0</v>
      </c>
      <c r="H15" s="97">
        <f>SUM(H13:H14)</f>
        <v>3.599999999999</v>
      </c>
      <c r="I15" s="94">
        <v>0</v>
      </c>
      <c r="J15" s="97">
        <f>SUM(J13:J14)</f>
        <v>0</v>
      </c>
      <c r="K15" s="94">
        <v>0</v>
      </c>
      <c r="L15" s="97">
        <f>SUM(L13:L14)</f>
        <v>0</v>
      </c>
      <c r="M15" s="94">
        <v>0</v>
      </c>
      <c r="N15" s="97">
        <f>SUM(N13:N14)</f>
        <v>53.866666666665665</v>
      </c>
    </row>
    <row r="16" spans="1:14" ht="24" customHeight="1" thickBot="1">
      <c r="A16" s="122" t="s">
        <v>14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4" ht="24.6" customHeight="1" thickBot="1">
      <c r="A17" s="3"/>
      <c r="B17" s="3"/>
      <c r="C17" s="119" t="s">
        <v>2</v>
      </c>
      <c r="D17" s="120"/>
      <c r="E17" s="121" t="s">
        <v>3</v>
      </c>
      <c r="F17" s="120"/>
      <c r="G17" s="121" t="s">
        <v>4</v>
      </c>
      <c r="H17" s="120"/>
      <c r="I17" s="119" t="s">
        <v>5</v>
      </c>
      <c r="J17" s="120"/>
      <c r="K17" s="121" t="s">
        <v>6</v>
      </c>
      <c r="L17" s="120"/>
      <c r="M17" s="119" t="s">
        <v>7</v>
      </c>
      <c r="N17" s="120"/>
    </row>
    <row r="18" spans="1:14" ht="21.6" customHeight="1" thickBot="1">
      <c r="A18" s="63" t="s">
        <v>15</v>
      </c>
      <c r="B18" s="63" t="s">
        <v>12</v>
      </c>
      <c r="C18" s="62" t="s">
        <v>9</v>
      </c>
      <c r="D18" s="63" t="s">
        <v>10</v>
      </c>
      <c r="E18" s="62" t="s">
        <v>9</v>
      </c>
      <c r="F18" s="62" t="s">
        <v>10</v>
      </c>
      <c r="G18" s="62" t="s">
        <v>9</v>
      </c>
      <c r="H18" s="63" t="s">
        <v>10</v>
      </c>
      <c r="I18" s="62" t="s">
        <v>9</v>
      </c>
      <c r="J18" s="63" t="s">
        <v>10</v>
      </c>
      <c r="K18" s="62" t="s">
        <v>9</v>
      </c>
      <c r="L18" s="63" t="s">
        <v>10</v>
      </c>
      <c r="M18" s="62" t="s">
        <v>9</v>
      </c>
      <c r="N18" s="63" t="s">
        <v>10</v>
      </c>
    </row>
    <row r="19" spans="1:14" ht="13.8" thickBot="1">
      <c r="A19" s="10" t="s">
        <v>52</v>
      </c>
      <c r="B19" s="7" t="s">
        <v>16</v>
      </c>
      <c r="C19" s="5">
        <v>57</v>
      </c>
      <c r="D19" s="6">
        <v>16.033333333333001</v>
      </c>
      <c r="E19" s="5">
        <v>0</v>
      </c>
      <c r="F19" s="6">
        <v>0</v>
      </c>
      <c r="G19" s="5">
        <v>3</v>
      </c>
      <c r="H19" s="6">
        <v>1.0666666666660001</v>
      </c>
      <c r="I19" s="5">
        <v>0</v>
      </c>
      <c r="J19" s="6">
        <v>0</v>
      </c>
      <c r="K19" s="5">
        <v>0</v>
      </c>
      <c r="L19" s="6">
        <v>0</v>
      </c>
      <c r="M19" s="5">
        <v>60</v>
      </c>
      <c r="N19" s="6">
        <v>17.100000000000001</v>
      </c>
    </row>
    <row r="20" spans="1:14" ht="13.8" thickBot="1">
      <c r="A20" s="10" t="s">
        <v>53</v>
      </c>
      <c r="B20" s="7" t="s">
        <v>18</v>
      </c>
      <c r="C20" s="5">
        <v>47</v>
      </c>
      <c r="D20" s="6">
        <v>8.9</v>
      </c>
      <c r="E20" s="5">
        <v>0</v>
      </c>
      <c r="F20" s="6">
        <v>0</v>
      </c>
      <c r="G20" s="5">
        <v>22</v>
      </c>
      <c r="H20" s="6">
        <v>4.3</v>
      </c>
      <c r="I20" s="5">
        <v>0</v>
      </c>
      <c r="J20" s="6">
        <v>0</v>
      </c>
      <c r="K20" s="5">
        <v>0</v>
      </c>
      <c r="L20" s="6">
        <v>0</v>
      </c>
      <c r="M20" s="5">
        <v>69</v>
      </c>
      <c r="N20" s="6">
        <v>13.2</v>
      </c>
    </row>
    <row r="21" spans="1:14" ht="13.8" thickBot="1">
      <c r="A21" s="10" t="s">
        <v>54</v>
      </c>
      <c r="B21" s="7" t="s">
        <v>19</v>
      </c>
      <c r="C21" s="5">
        <v>5</v>
      </c>
      <c r="D21" s="6">
        <v>0.166666666666</v>
      </c>
      <c r="E21" s="5">
        <v>0</v>
      </c>
      <c r="F21" s="6">
        <v>0</v>
      </c>
      <c r="G21" s="5">
        <v>1</v>
      </c>
      <c r="H21" s="6">
        <v>3.3333333333000002E-2</v>
      </c>
      <c r="I21" s="5">
        <v>0</v>
      </c>
      <c r="J21" s="6">
        <v>0</v>
      </c>
      <c r="K21" s="5">
        <v>0</v>
      </c>
      <c r="L21" s="6">
        <v>0</v>
      </c>
      <c r="M21" s="5">
        <v>6</v>
      </c>
      <c r="N21" s="6">
        <v>0.2</v>
      </c>
    </row>
    <row r="22" spans="1:14" ht="13.8" thickBot="1">
      <c r="A22" s="10" t="s">
        <v>55</v>
      </c>
      <c r="B22" s="7" t="s">
        <v>20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</row>
    <row r="23" spans="1:14" ht="13.8" thickBot="1">
      <c r="A23" s="10" t="s">
        <v>56</v>
      </c>
      <c r="B23" s="7" t="s">
        <v>17</v>
      </c>
      <c r="C23" s="5">
        <v>24</v>
      </c>
      <c r="D23" s="6">
        <v>3.2666666666666666</v>
      </c>
      <c r="E23" s="5">
        <v>0</v>
      </c>
      <c r="F23" s="6">
        <v>0</v>
      </c>
      <c r="G23" s="5">
        <v>6</v>
      </c>
      <c r="H23" s="6">
        <v>0.83333333333299997</v>
      </c>
      <c r="I23" s="5">
        <v>0</v>
      </c>
      <c r="J23" s="6">
        <v>0</v>
      </c>
      <c r="K23" s="5">
        <v>0</v>
      </c>
      <c r="L23" s="6">
        <v>0</v>
      </c>
      <c r="M23" s="5">
        <v>30</v>
      </c>
      <c r="N23" s="6">
        <v>4.0999999999996666</v>
      </c>
    </row>
    <row r="24" spans="1:14" ht="13.8" thickBot="1">
      <c r="A24" s="10" t="s">
        <v>57</v>
      </c>
      <c r="B24" s="7" t="s">
        <v>31</v>
      </c>
      <c r="C24" s="5">
        <v>185</v>
      </c>
      <c r="D24" s="6">
        <v>36.866666666665999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185</v>
      </c>
      <c r="N24" s="6">
        <v>36.866666666665999</v>
      </c>
    </row>
    <row r="25" spans="1:14" ht="13.8" thickBot="1">
      <c r="A25" s="10" t="s">
        <v>50</v>
      </c>
      <c r="B25" s="7" t="s">
        <v>49</v>
      </c>
      <c r="C25" s="5">
        <v>100</v>
      </c>
      <c r="D25" s="6">
        <v>47</v>
      </c>
      <c r="E25" s="5">
        <v>0</v>
      </c>
      <c r="F25" s="6">
        <v>0</v>
      </c>
      <c r="G25" s="5">
        <v>19</v>
      </c>
      <c r="H25" s="6">
        <v>2.766666666666</v>
      </c>
      <c r="I25" s="5">
        <v>0</v>
      </c>
      <c r="J25" s="6">
        <v>0</v>
      </c>
      <c r="K25" s="5">
        <v>0</v>
      </c>
      <c r="L25" s="6">
        <v>0</v>
      </c>
      <c r="M25" s="5">
        <v>119</v>
      </c>
      <c r="N25" s="6">
        <v>49.766666666665998</v>
      </c>
    </row>
    <row r="26" spans="1:14" ht="13.8" thickBot="1">
      <c r="A26" s="10" t="s">
        <v>64</v>
      </c>
      <c r="B26" s="7" t="s">
        <v>65</v>
      </c>
      <c r="C26" s="5">
        <v>5</v>
      </c>
      <c r="D26" s="6">
        <v>0.66666666666600005</v>
      </c>
      <c r="E26" s="5">
        <v>0</v>
      </c>
      <c r="F26" s="6">
        <v>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5</v>
      </c>
      <c r="N26" s="6">
        <v>0.66666666666600005</v>
      </c>
    </row>
    <row r="27" spans="1:14" ht="13.8" thickBot="1">
      <c r="A27" s="10" t="s">
        <v>58</v>
      </c>
      <c r="B27" s="7" t="s">
        <v>59</v>
      </c>
      <c r="C27" s="5">
        <v>210</v>
      </c>
      <c r="D27" s="6">
        <v>41.366667</v>
      </c>
      <c r="E27" s="5">
        <v>0</v>
      </c>
      <c r="F27" s="6">
        <v>0</v>
      </c>
      <c r="G27" s="5">
        <v>34</v>
      </c>
      <c r="H27" s="6">
        <v>6.95</v>
      </c>
      <c r="I27" s="5">
        <v>0</v>
      </c>
      <c r="J27" s="6">
        <v>0</v>
      </c>
      <c r="K27" s="5">
        <v>1</v>
      </c>
      <c r="L27" s="6">
        <v>0.13333333333299999</v>
      </c>
      <c r="M27" s="5">
        <v>245</v>
      </c>
      <c r="N27" s="6">
        <v>48.450000333333001</v>
      </c>
    </row>
    <row r="28" spans="1:14" ht="12.75" customHeight="1" thickBot="1">
      <c r="A28" s="4" t="s">
        <v>51</v>
      </c>
      <c r="B28" s="7" t="s">
        <v>21</v>
      </c>
      <c r="C28" s="5">
        <v>0</v>
      </c>
      <c r="D28" s="55">
        <f>SUM(D19:D27)</f>
        <v>154.26666699999768</v>
      </c>
      <c r="E28" s="5">
        <v>0</v>
      </c>
      <c r="F28" s="55">
        <f>SUM(F19:F24)</f>
        <v>0</v>
      </c>
      <c r="G28" s="5">
        <v>0</v>
      </c>
      <c r="H28" s="55">
        <f>SUM(H19:H27)</f>
        <v>15.949999999997999</v>
      </c>
      <c r="I28" s="5">
        <v>0</v>
      </c>
      <c r="J28" s="55">
        <f>SUM(J19:J27)</f>
        <v>0</v>
      </c>
      <c r="K28" s="5">
        <v>0</v>
      </c>
      <c r="L28" s="55">
        <f>SUM(L19:L27)</f>
        <v>0.13333333333299999</v>
      </c>
      <c r="M28" s="5">
        <v>0</v>
      </c>
      <c r="N28" s="55">
        <f>SUM(N19:N27)</f>
        <v>170.35000033333068</v>
      </c>
    </row>
    <row r="29" spans="1:14" ht="13.2">
      <c r="A29" s="9"/>
      <c r="C29" s="57"/>
      <c r="E29" s="57"/>
      <c r="F29" s="8"/>
      <c r="G29" s="57"/>
      <c r="I29" s="57"/>
      <c r="J29" s="58"/>
      <c r="M29" s="57"/>
    </row>
    <row r="30" spans="1:14" ht="12.75" customHeight="1">
      <c r="A30" s="47">
        <v>45443</v>
      </c>
      <c r="F30" s="58"/>
      <c r="J30" s="58"/>
    </row>
  </sheetData>
  <sortState xmlns:xlrd2="http://schemas.microsoft.com/office/spreadsheetml/2017/richdata2" ref="A23:O27">
    <sortCondition ref="B23:B27" customList="TCN,TPR,TCZ,TRZ,TVC"/>
  </sortState>
  <mergeCells count="22"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38" right="0.2" top="0.39" bottom="0.26" header="0.2" footer="0.2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zoomScaleNormal="100" workbookViewId="0">
      <selection activeCell="W1" sqref="W1"/>
    </sheetView>
  </sheetViews>
  <sheetFormatPr defaultColWidth="8.77734375" defaultRowHeight="13.2"/>
  <cols>
    <col min="1" max="1" width="18" style="12" customWidth="1"/>
    <col min="2" max="2" width="5.44140625" style="12" customWidth="1"/>
    <col min="3" max="3" width="6.109375" style="12" customWidth="1"/>
    <col min="4" max="4" width="4.88671875" style="12" customWidth="1"/>
    <col min="5" max="5" width="6.5546875" style="12" customWidth="1"/>
    <col min="6" max="6" width="5.44140625" style="12" customWidth="1"/>
    <col min="7" max="7" width="5.77734375" style="12" customWidth="1"/>
    <col min="8" max="8" width="4.88671875" style="12" customWidth="1"/>
    <col min="9" max="9" width="5.6640625" style="12" customWidth="1"/>
    <col min="10" max="10" width="7.21875" style="12" customWidth="1"/>
    <col min="11" max="11" width="6.6640625" style="12" customWidth="1"/>
    <col min="12" max="12" width="7.109375" style="12" customWidth="1"/>
    <col min="13" max="13" width="7.77734375" style="12" customWidth="1"/>
    <col min="14" max="14" width="6.109375" style="12" customWidth="1"/>
    <col min="15" max="15" width="5.33203125" style="12" customWidth="1"/>
    <col min="16" max="16" width="7.33203125" style="12" customWidth="1"/>
    <col min="17" max="17" width="6.44140625" style="12" customWidth="1"/>
    <col min="18" max="18" width="7.109375" style="12" customWidth="1"/>
    <col min="19" max="19" width="7.21875" style="12" customWidth="1"/>
    <col min="20" max="16384" width="8.77734375" style="12"/>
  </cols>
  <sheetData>
    <row r="1" spans="1:19" ht="20.399999999999999">
      <c r="A1" s="56"/>
      <c r="B1" s="11" t="s">
        <v>68</v>
      </c>
      <c r="J1" s="56"/>
    </row>
    <row r="2" spans="1:19">
      <c r="A2" s="13"/>
      <c r="B2" s="59" t="s">
        <v>85</v>
      </c>
      <c r="J2" s="43" t="s">
        <v>81</v>
      </c>
      <c r="P2" s="116"/>
    </row>
    <row r="3" spans="1:19" ht="10.199999999999999" customHeight="1">
      <c r="A3" s="123"/>
      <c r="J3" s="43" t="s">
        <v>47</v>
      </c>
      <c r="P3" s="116"/>
    </row>
    <row r="4" spans="1:19">
      <c r="A4" s="123"/>
      <c r="B4" s="14" t="s">
        <v>24</v>
      </c>
      <c r="F4" s="14" t="s">
        <v>25</v>
      </c>
      <c r="I4" s="49"/>
      <c r="N4" s="92"/>
    </row>
    <row r="5" spans="1:19" ht="34.5" customHeight="1">
      <c r="A5" s="124"/>
      <c r="B5" s="126" t="s">
        <v>26</v>
      </c>
      <c r="C5" s="126"/>
      <c r="D5" s="126" t="s">
        <v>27</v>
      </c>
      <c r="E5" s="126"/>
      <c r="F5" s="131" t="s">
        <v>82</v>
      </c>
      <c r="G5" s="132"/>
      <c r="H5" s="131" t="s">
        <v>83</v>
      </c>
      <c r="I5" s="132"/>
      <c r="J5" s="127" t="s">
        <v>69</v>
      </c>
      <c r="K5" s="128"/>
      <c r="L5" s="127" t="s">
        <v>70</v>
      </c>
      <c r="M5" s="128"/>
      <c r="N5" s="131" t="s">
        <v>84</v>
      </c>
      <c r="O5" s="132"/>
      <c r="P5" s="127" t="s">
        <v>71</v>
      </c>
      <c r="Q5" s="128"/>
      <c r="R5" s="127" t="s">
        <v>72</v>
      </c>
      <c r="S5" s="128"/>
    </row>
    <row r="6" spans="1:19" ht="22.2" customHeight="1">
      <c r="A6" s="125"/>
      <c r="B6" s="108" t="s">
        <v>9</v>
      </c>
      <c r="C6" s="108" t="s">
        <v>28</v>
      </c>
      <c r="D6" s="108" t="s">
        <v>9</v>
      </c>
      <c r="E6" s="108" t="s">
        <v>28</v>
      </c>
      <c r="F6" s="109" t="s">
        <v>9</v>
      </c>
      <c r="G6" s="109" t="s">
        <v>28</v>
      </c>
      <c r="H6" s="109" t="s">
        <v>9</v>
      </c>
      <c r="I6" s="109" t="s">
        <v>28</v>
      </c>
      <c r="J6" s="107" t="s">
        <v>9</v>
      </c>
      <c r="K6" s="110" t="s">
        <v>28</v>
      </c>
      <c r="L6" s="110" t="s">
        <v>9</v>
      </c>
      <c r="M6" s="110" t="s">
        <v>28</v>
      </c>
      <c r="N6" s="109" t="s">
        <v>9</v>
      </c>
      <c r="O6" s="109" t="s">
        <v>28</v>
      </c>
      <c r="P6" s="107" t="s">
        <v>9</v>
      </c>
      <c r="Q6" s="110" t="s">
        <v>28</v>
      </c>
      <c r="R6" s="110" t="s">
        <v>9</v>
      </c>
      <c r="S6" s="110" t="s">
        <v>28</v>
      </c>
    </row>
    <row r="7" spans="1:19">
      <c r="A7" s="16" t="s">
        <v>36</v>
      </c>
      <c r="B7" s="17">
        <v>50</v>
      </c>
      <c r="C7" s="18">
        <v>16.033333333333001</v>
      </c>
      <c r="D7" s="17">
        <v>3</v>
      </c>
      <c r="E7" s="18">
        <v>1.0666666666660001</v>
      </c>
      <c r="F7" s="19">
        <f>B7+D7</f>
        <v>53</v>
      </c>
      <c r="G7" s="78">
        <f>C7+E7</f>
        <v>17.099999999999</v>
      </c>
      <c r="H7" s="19">
        <v>116</v>
      </c>
      <c r="I7" s="20">
        <v>22.866666666665999</v>
      </c>
      <c r="J7" s="52">
        <f t="shared" ref="J7:K16" si="0">F7-H7</f>
        <v>-63</v>
      </c>
      <c r="K7" s="21">
        <f t="shared" si="0"/>
        <v>-5.7666666666669997</v>
      </c>
      <c r="L7" s="22">
        <f t="shared" ref="L7:M12" si="1">J7/H7</f>
        <v>-0.5431034482758621</v>
      </c>
      <c r="M7" s="22">
        <f t="shared" si="1"/>
        <v>-0.25218658892130474</v>
      </c>
      <c r="N7" s="19">
        <v>91</v>
      </c>
      <c r="O7" s="20">
        <v>18.199999999999001</v>
      </c>
      <c r="P7" s="52">
        <f>F7-N7</f>
        <v>-38</v>
      </c>
      <c r="Q7" s="21">
        <f>G7-O7</f>
        <v>-1.1000000000000014</v>
      </c>
      <c r="R7" s="22">
        <f>P7/N7</f>
        <v>-0.4175824175824176</v>
      </c>
      <c r="S7" s="22">
        <f>Q7/O7</f>
        <v>-6.0439560439563833E-2</v>
      </c>
    </row>
    <row r="8" spans="1:19">
      <c r="A8" s="16" t="s">
        <v>37</v>
      </c>
      <c r="B8" s="17">
        <v>46</v>
      </c>
      <c r="C8" s="18">
        <v>8.9</v>
      </c>
      <c r="D8" s="17">
        <v>21</v>
      </c>
      <c r="E8" s="18">
        <v>4.3</v>
      </c>
      <c r="F8" s="19">
        <f t="shared" ref="F8:F12" si="2">B8+D8</f>
        <v>67</v>
      </c>
      <c r="G8" s="78">
        <f t="shared" ref="G8:G12" si="3">C8+E8</f>
        <v>13.2</v>
      </c>
      <c r="H8" s="19">
        <v>116</v>
      </c>
      <c r="I8" s="20">
        <v>23.466666666666001</v>
      </c>
      <c r="J8" s="53">
        <f>F8-H8</f>
        <v>-49</v>
      </c>
      <c r="K8" s="23">
        <f>G8-I8</f>
        <v>-10.266666666666001</v>
      </c>
      <c r="L8" s="24">
        <f>J8/H8</f>
        <v>-0.42241379310344829</v>
      </c>
      <c r="M8" s="24">
        <f>K8/I8</f>
        <v>-0.43749999999998407</v>
      </c>
      <c r="N8" s="19">
        <v>102</v>
      </c>
      <c r="O8" s="20">
        <v>21.049999999998999</v>
      </c>
      <c r="P8" s="52">
        <f t="shared" ref="P8:P16" si="4">F8-N8</f>
        <v>-35</v>
      </c>
      <c r="Q8" s="21">
        <f t="shared" ref="Q8:Q16" si="5">G8-O8</f>
        <v>-7.8499999999989996</v>
      </c>
      <c r="R8" s="22">
        <f t="shared" ref="R8:R16" si="6">P8/N8</f>
        <v>-0.34313725490196079</v>
      </c>
      <c r="S8" s="22">
        <f t="shared" ref="S8:S11" si="7">Q8/O8</f>
        <v>-0.37292161520187045</v>
      </c>
    </row>
    <row r="9" spans="1:19">
      <c r="A9" s="16" t="s">
        <v>38</v>
      </c>
      <c r="B9" s="17">
        <v>0</v>
      </c>
      <c r="C9" s="18">
        <v>0.166666666666</v>
      </c>
      <c r="D9" s="17">
        <v>0</v>
      </c>
      <c r="E9" s="18">
        <v>3.3333333333000002E-2</v>
      </c>
      <c r="F9" s="19">
        <f t="shared" si="2"/>
        <v>0</v>
      </c>
      <c r="G9" s="78">
        <f t="shared" si="3"/>
        <v>0.19999999999900001</v>
      </c>
      <c r="H9" s="19">
        <v>6</v>
      </c>
      <c r="I9" s="20">
        <v>1.7</v>
      </c>
      <c r="J9" s="53">
        <f t="shared" ref="J9:K10" si="8">F9-H9</f>
        <v>-6</v>
      </c>
      <c r="K9" s="23">
        <f t="shared" si="8"/>
        <v>-1.5000000000009999</v>
      </c>
      <c r="L9" s="24">
        <f>J9/H9</f>
        <v>-1</v>
      </c>
      <c r="M9" s="24">
        <f>K9/I9</f>
        <v>-0.88235294117705876</v>
      </c>
      <c r="N9" s="19">
        <v>0</v>
      </c>
      <c r="O9" s="20">
        <v>0.36666666666600001</v>
      </c>
      <c r="P9" s="52">
        <f t="shared" si="4"/>
        <v>0</v>
      </c>
      <c r="Q9" s="21">
        <f t="shared" si="5"/>
        <v>-0.166666666667</v>
      </c>
      <c r="R9" s="22">
        <v>0</v>
      </c>
      <c r="S9" s="22">
        <f t="shared" si="7"/>
        <v>-0.45454545454719009</v>
      </c>
    </row>
    <row r="10" spans="1:19">
      <c r="A10" s="16" t="s">
        <v>39</v>
      </c>
      <c r="B10" s="17">
        <v>0</v>
      </c>
      <c r="C10" s="18">
        <v>0</v>
      </c>
      <c r="D10" s="17">
        <v>0</v>
      </c>
      <c r="E10" s="18">
        <v>0</v>
      </c>
      <c r="F10" s="19">
        <f t="shared" si="2"/>
        <v>0</v>
      </c>
      <c r="G10" s="78">
        <f t="shared" si="3"/>
        <v>0</v>
      </c>
      <c r="H10" s="26">
        <v>0</v>
      </c>
      <c r="I10" s="25">
        <v>0.3</v>
      </c>
      <c r="J10" s="53">
        <f t="shared" si="8"/>
        <v>0</v>
      </c>
      <c r="K10" s="23">
        <f t="shared" si="8"/>
        <v>-0.3</v>
      </c>
      <c r="L10" s="24">
        <v>0</v>
      </c>
      <c r="M10" s="24">
        <v>0</v>
      </c>
      <c r="N10" s="26">
        <v>3</v>
      </c>
      <c r="O10" s="25">
        <v>0.93333333333299995</v>
      </c>
      <c r="P10" s="52">
        <f t="shared" si="4"/>
        <v>-3</v>
      </c>
      <c r="Q10" s="21">
        <f t="shared" si="5"/>
        <v>-0.93333333333299995</v>
      </c>
      <c r="R10" s="22">
        <v>0</v>
      </c>
      <c r="S10" s="22">
        <v>0</v>
      </c>
    </row>
    <row r="11" spans="1:19">
      <c r="A11" s="16" t="s">
        <v>40</v>
      </c>
      <c r="B11" s="17">
        <v>13</v>
      </c>
      <c r="C11" s="18">
        <v>3.2666666666666666</v>
      </c>
      <c r="D11" s="17">
        <v>4</v>
      </c>
      <c r="E11" s="18">
        <v>0.83333333333299997</v>
      </c>
      <c r="F11" s="19">
        <f t="shared" si="2"/>
        <v>17</v>
      </c>
      <c r="G11" s="78">
        <f t="shared" si="3"/>
        <v>4.0999999999996666</v>
      </c>
      <c r="H11" s="19">
        <v>142</v>
      </c>
      <c r="I11" s="20">
        <v>42.299999999999002</v>
      </c>
      <c r="J11" s="53">
        <f t="shared" si="0"/>
        <v>-125</v>
      </c>
      <c r="K11" s="23">
        <f t="shared" si="0"/>
        <v>-38.199999999999335</v>
      </c>
      <c r="L11" s="24">
        <f t="shared" si="1"/>
        <v>-0.88028169014084512</v>
      </c>
      <c r="M11" s="24">
        <f t="shared" si="1"/>
        <v>-0.90307328605201498</v>
      </c>
      <c r="N11" s="19">
        <v>85</v>
      </c>
      <c r="O11" s="20">
        <v>20.266666666665998</v>
      </c>
      <c r="P11" s="52">
        <f t="shared" si="4"/>
        <v>-68</v>
      </c>
      <c r="Q11" s="21">
        <f t="shared" si="5"/>
        <v>-16.16666666666633</v>
      </c>
      <c r="R11" s="22">
        <f t="shared" si="6"/>
        <v>-0.8</v>
      </c>
      <c r="S11" s="22">
        <f t="shared" si="7"/>
        <v>-0.79769736842106231</v>
      </c>
    </row>
    <row r="12" spans="1:19">
      <c r="A12" s="16" t="s">
        <v>41</v>
      </c>
      <c r="B12" s="17">
        <v>184</v>
      </c>
      <c r="C12" s="18">
        <v>36.866666666665999</v>
      </c>
      <c r="D12" s="17">
        <v>0</v>
      </c>
      <c r="E12" s="18">
        <v>0</v>
      </c>
      <c r="F12" s="19">
        <f t="shared" si="2"/>
        <v>184</v>
      </c>
      <c r="G12" s="78">
        <f t="shared" si="3"/>
        <v>36.866666666665999</v>
      </c>
      <c r="H12" s="19">
        <v>178</v>
      </c>
      <c r="I12" s="20">
        <v>36.6</v>
      </c>
      <c r="J12" s="53">
        <f t="shared" si="0"/>
        <v>6</v>
      </c>
      <c r="K12" s="23">
        <f t="shared" si="0"/>
        <v>0.26666666666599781</v>
      </c>
      <c r="L12" s="24">
        <f t="shared" si="1"/>
        <v>3.3707865168539325E-2</v>
      </c>
      <c r="M12" s="24">
        <f t="shared" si="1"/>
        <v>7.2859744990709779E-3</v>
      </c>
      <c r="N12" s="19">
        <v>76</v>
      </c>
      <c r="O12" s="20">
        <v>15.1</v>
      </c>
      <c r="P12" s="52">
        <f t="shared" si="4"/>
        <v>108</v>
      </c>
      <c r="Q12" s="21">
        <f t="shared" si="5"/>
        <v>21.766666666665998</v>
      </c>
      <c r="R12" s="22">
        <v>0</v>
      </c>
      <c r="S12" s="22">
        <v>0</v>
      </c>
    </row>
    <row r="13" spans="1:19">
      <c r="A13" s="16" t="s">
        <v>60</v>
      </c>
      <c r="B13" s="17">
        <v>167</v>
      </c>
      <c r="C13" s="18">
        <v>47</v>
      </c>
      <c r="D13" s="100">
        <v>16</v>
      </c>
      <c r="E13" s="101">
        <v>2.766666666666</v>
      </c>
      <c r="F13" s="19">
        <f t="shared" ref="F13" si="9">B13+D13</f>
        <v>183</v>
      </c>
      <c r="G13" s="78">
        <f t="shared" ref="G13" si="10">C13+E13</f>
        <v>49.766666666665998</v>
      </c>
      <c r="H13" s="19">
        <v>10</v>
      </c>
      <c r="I13" s="20">
        <v>10.466666666665999</v>
      </c>
      <c r="J13" s="53">
        <f t="shared" si="0"/>
        <v>173</v>
      </c>
      <c r="K13" s="23">
        <f t="shared" si="0"/>
        <v>39.299999999999997</v>
      </c>
      <c r="L13" s="24">
        <v>0</v>
      </c>
      <c r="M13" s="24">
        <v>0</v>
      </c>
      <c r="N13" s="19">
        <v>0</v>
      </c>
      <c r="O13" s="20">
        <v>0</v>
      </c>
      <c r="P13" s="52">
        <f t="shared" si="4"/>
        <v>183</v>
      </c>
      <c r="Q13" s="21">
        <f t="shared" si="5"/>
        <v>49.766666666665998</v>
      </c>
      <c r="R13" s="22">
        <v>0</v>
      </c>
      <c r="S13" s="22">
        <v>0</v>
      </c>
    </row>
    <row r="14" spans="1:19">
      <c r="A14" s="16" t="s">
        <v>66</v>
      </c>
      <c r="B14" s="17">
        <v>2</v>
      </c>
      <c r="C14" s="18">
        <v>0.66666666666600005</v>
      </c>
      <c r="D14" s="100">
        <v>0</v>
      </c>
      <c r="E14" s="101">
        <v>0</v>
      </c>
      <c r="F14" s="19">
        <f t="shared" ref="F14" si="11">B14+D14</f>
        <v>2</v>
      </c>
      <c r="G14" s="78">
        <f t="shared" ref="G14" si="12">C14+E14</f>
        <v>0.66666666666600005</v>
      </c>
      <c r="H14" s="19">
        <v>8</v>
      </c>
      <c r="I14" s="20">
        <v>2.5333333333329997</v>
      </c>
      <c r="J14" s="53">
        <f t="shared" ref="J14" si="13">F14-H14</f>
        <v>-6</v>
      </c>
      <c r="K14" s="23">
        <f t="shared" ref="K14" si="14">G14-I14</f>
        <v>-1.8666666666669998</v>
      </c>
      <c r="L14" s="24">
        <v>0</v>
      </c>
      <c r="M14" s="24">
        <v>0</v>
      </c>
      <c r="N14" s="19">
        <v>0</v>
      </c>
      <c r="O14" s="20">
        <v>0</v>
      </c>
      <c r="P14" s="52">
        <f t="shared" ref="P14" si="15">F14-N14</f>
        <v>2</v>
      </c>
      <c r="Q14" s="21">
        <f t="shared" ref="Q14" si="16">G14-O14</f>
        <v>0.66666666666600005</v>
      </c>
      <c r="R14" s="22">
        <v>0</v>
      </c>
      <c r="S14" s="22">
        <v>0</v>
      </c>
    </row>
    <row r="15" spans="1:19">
      <c r="A15" s="16" t="s">
        <v>61</v>
      </c>
      <c r="B15" s="100">
        <v>129</v>
      </c>
      <c r="C15" s="101">
        <v>41.366667</v>
      </c>
      <c r="D15" s="100">
        <v>24</v>
      </c>
      <c r="E15" s="101">
        <v>7.083333333333</v>
      </c>
      <c r="F15" s="19">
        <f t="shared" ref="F15" si="17">B15+D15</f>
        <v>153</v>
      </c>
      <c r="G15" s="78">
        <f t="shared" ref="G15" si="18">C15+E15</f>
        <v>48.450000333333001</v>
      </c>
      <c r="H15" s="19">
        <v>2</v>
      </c>
      <c r="I15" s="20">
        <v>0.5</v>
      </c>
      <c r="J15" s="53">
        <f t="shared" ref="J15" si="19">F15-H15</f>
        <v>151</v>
      </c>
      <c r="K15" s="23">
        <f t="shared" ref="K15" si="20">G15-I15</f>
        <v>47.950000333333001</v>
      </c>
      <c r="L15" s="24">
        <v>0</v>
      </c>
      <c r="M15" s="24">
        <v>0</v>
      </c>
      <c r="N15" s="19">
        <v>0</v>
      </c>
      <c r="O15" s="20">
        <v>0</v>
      </c>
      <c r="P15" s="52">
        <f t="shared" si="4"/>
        <v>153</v>
      </c>
      <c r="Q15" s="21">
        <f t="shared" si="5"/>
        <v>48.450000333333001</v>
      </c>
      <c r="R15" s="22">
        <v>0</v>
      </c>
      <c r="S15" s="22">
        <v>0</v>
      </c>
    </row>
    <row r="16" spans="1:19">
      <c r="A16" s="27" t="s">
        <v>51</v>
      </c>
      <c r="B16" s="28">
        <f t="shared" ref="B16:G16" si="21">SUM(B7:B15)</f>
        <v>591</v>
      </c>
      <c r="C16" s="29">
        <f t="shared" si="21"/>
        <v>154.26666699999768</v>
      </c>
      <c r="D16" s="28">
        <f t="shared" si="21"/>
        <v>68</v>
      </c>
      <c r="E16" s="29">
        <f t="shared" si="21"/>
        <v>16.083333333330998</v>
      </c>
      <c r="F16" s="30">
        <f t="shared" si="21"/>
        <v>659</v>
      </c>
      <c r="G16" s="31">
        <f t="shared" si="21"/>
        <v>170.35000033332867</v>
      </c>
      <c r="H16" s="30">
        <v>589</v>
      </c>
      <c r="I16" s="31">
        <v>144.93333333332998</v>
      </c>
      <c r="J16" s="32">
        <f t="shared" si="0"/>
        <v>70</v>
      </c>
      <c r="K16" s="33">
        <f t="shared" si="0"/>
        <v>25.416666999998682</v>
      </c>
      <c r="L16" s="34">
        <f>J16/H16</f>
        <v>0.11884550084889643</v>
      </c>
      <c r="M16" s="34">
        <f>K16/I16</f>
        <v>0.17536798758049174</v>
      </c>
      <c r="N16" s="30">
        <f>SUM(N7:N15)</f>
        <v>357</v>
      </c>
      <c r="O16" s="31">
        <f>SUM(O7:O15)</f>
        <v>75.916666666662991</v>
      </c>
      <c r="P16" s="32">
        <f t="shared" si="4"/>
        <v>302</v>
      </c>
      <c r="Q16" s="33">
        <f t="shared" si="5"/>
        <v>94.433333666665675</v>
      </c>
      <c r="R16" s="81">
        <f t="shared" si="6"/>
        <v>0.84593837535014005</v>
      </c>
      <c r="S16" s="34">
        <f>Q16/O16</f>
        <v>1.2439077980241964</v>
      </c>
    </row>
    <row r="17" spans="1:19">
      <c r="A17" s="82">
        <v>45443</v>
      </c>
      <c r="C17" s="35"/>
      <c r="G17" s="51" t="s">
        <v>42</v>
      </c>
      <c r="H17" s="114"/>
      <c r="I17" s="50"/>
      <c r="N17" s="115"/>
    </row>
    <row r="18" spans="1:19" ht="7.2" customHeight="1">
      <c r="A18" s="12" t="s">
        <v>33</v>
      </c>
      <c r="C18" s="36"/>
      <c r="I18" s="36"/>
    </row>
    <row r="19" spans="1:19">
      <c r="F19" s="37" t="s">
        <v>80</v>
      </c>
      <c r="G19" s="15"/>
    </row>
    <row r="20" spans="1:19" ht="39" customHeight="1">
      <c r="A20" s="103"/>
      <c r="D20" s="89"/>
      <c r="E20" s="15"/>
      <c r="F20" s="129" t="s">
        <v>86</v>
      </c>
      <c r="G20" s="130"/>
      <c r="H20" s="129" t="s">
        <v>73</v>
      </c>
      <c r="I20" s="130"/>
      <c r="J20" s="127" t="s">
        <v>69</v>
      </c>
      <c r="K20" s="128"/>
      <c r="L20" s="127" t="s">
        <v>70</v>
      </c>
      <c r="M20" s="128"/>
      <c r="N20" s="129" t="s">
        <v>74</v>
      </c>
      <c r="O20" s="133"/>
      <c r="P20" s="127" t="s">
        <v>71</v>
      </c>
      <c r="Q20" s="128"/>
      <c r="R20" s="127" t="s">
        <v>72</v>
      </c>
      <c r="S20" s="128"/>
    </row>
    <row r="21" spans="1:19" ht="22.2" customHeight="1">
      <c r="F21" s="111" t="s">
        <v>9</v>
      </c>
      <c r="G21" s="111" t="s">
        <v>28</v>
      </c>
      <c r="H21" s="112" t="s">
        <v>9</v>
      </c>
      <c r="I21" s="112" t="s">
        <v>28</v>
      </c>
      <c r="J21" s="113" t="s">
        <v>9</v>
      </c>
      <c r="K21" s="113" t="s">
        <v>28</v>
      </c>
      <c r="L21" s="113" t="s">
        <v>9</v>
      </c>
      <c r="M21" s="113" t="s">
        <v>28</v>
      </c>
      <c r="N21" s="112" t="s">
        <v>9</v>
      </c>
      <c r="O21" s="112" t="s">
        <v>28</v>
      </c>
      <c r="P21" s="107" t="s">
        <v>9</v>
      </c>
      <c r="Q21" s="110" t="s">
        <v>28</v>
      </c>
      <c r="R21" s="110" t="s">
        <v>9</v>
      </c>
      <c r="S21" s="110" t="s">
        <v>28</v>
      </c>
    </row>
    <row r="22" spans="1:19">
      <c r="C22" s="83" t="s">
        <v>36</v>
      </c>
      <c r="D22" s="83"/>
      <c r="E22" s="84"/>
      <c r="F22" s="38">
        <v>53</v>
      </c>
      <c r="G22" s="39">
        <v>17.099999999999</v>
      </c>
      <c r="H22" s="40">
        <v>105</v>
      </c>
      <c r="I22" s="39">
        <v>20.099999999999</v>
      </c>
      <c r="J22" s="54">
        <f t="shared" ref="J22:K31" si="22">F22-H22</f>
        <v>-52</v>
      </c>
      <c r="K22" s="41">
        <f t="shared" si="22"/>
        <v>-3</v>
      </c>
      <c r="L22" s="42">
        <f t="shared" ref="L22:M30" si="23">J22/H22</f>
        <v>-0.49523809523809526</v>
      </c>
      <c r="M22" s="42">
        <f t="shared" si="23"/>
        <v>-0.14925373134329101</v>
      </c>
      <c r="N22" s="40">
        <v>92</v>
      </c>
      <c r="O22" s="39">
        <v>16.533333333333001</v>
      </c>
      <c r="P22" s="52">
        <f>F22-N22</f>
        <v>-39</v>
      </c>
      <c r="Q22" s="21">
        <f>G22-O22</f>
        <v>0.56666666666599852</v>
      </c>
      <c r="R22" s="22">
        <f>P22/N22</f>
        <v>-0.42391304347826086</v>
      </c>
      <c r="S22" s="22">
        <f>Q22/O22</f>
        <v>3.4274193548347376E-2</v>
      </c>
    </row>
    <row r="23" spans="1:19">
      <c r="C23" s="83" t="s">
        <v>37</v>
      </c>
      <c r="D23" s="83"/>
      <c r="E23" s="84"/>
      <c r="F23" s="38">
        <v>67</v>
      </c>
      <c r="G23" s="39">
        <v>13.2</v>
      </c>
      <c r="H23" s="40">
        <v>135</v>
      </c>
      <c r="I23" s="39">
        <v>25.199999999999001</v>
      </c>
      <c r="J23" s="54">
        <f>F23-H23</f>
        <v>-68</v>
      </c>
      <c r="K23" s="41">
        <f>G23-I23</f>
        <v>-11.999999999999002</v>
      </c>
      <c r="L23" s="42">
        <f>J23/H23</f>
        <v>-0.50370370370370365</v>
      </c>
      <c r="M23" s="42">
        <f>K23/I23</f>
        <v>-0.47619047619045546</v>
      </c>
      <c r="N23" s="40">
        <v>115</v>
      </c>
      <c r="O23" s="39">
        <v>22.366666666665999</v>
      </c>
      <c r="P23" s="52">
        <f t="shared" ref="P23:P31" si="24">F23-N23</f>
        <v>-48</v>
      </c>
      <c r="Q23" s="21">
        <f t="shared" ref="Q23:Q31" si="25">G23-O23</f>
        <v>-9.1666666666659999</v>
      </c>
      <c r="R23" s="22">
        <f t="shared" ref="R23:R25" si="26">P23/N23</f>
        <v>-0.41739130434782606</v>
      </c>
      <c r="S23" s="22">
        <f t="shared" ref="S23:S25" si="27">Q23/O23</f>
        <v>-0.40983606557375291</v>
      </c>
    </row>
    <row r="24" spans="1:19">
      <c r="C24" s="83" t="s">
        <v>38</v>
      </c>
      <c r="D24" s="83"/>
      <c r="E24" s="84"/>
      <c r="F24" s="38">
        <v>0</v>
      </c>
      <c r="G24" s="39">
        <v>0.19999999999900001</v>
      </c>
      <c r="H24" s="40">
        <v>7</v>
      </c>
      <c r="I24" s="39">
        <v>1.3666666666659999</v>
      </c>
      <c r="J24" s="54">
        <f t="shared" ref="J24:K25" si="28">F24-H24</f>
        <v>-7</v>
      </c>
      <c r="K24" s="41">
        <f t="shared" si="28"/>
        <v>-1.1666666666669998</v>
      </c>
      <c r="L24" s="42">
        <v>0</v>
      </c>
      <c r="M24" s="42">
        <f>K24/I24</f>
        <v>-0.85365853658602608</v>
      </c>
      <c r="N24" s="40">
        <v>0</v>
      </c>
      <c r="O24" s="39">
        <v>0.3</v>
      </c>
      <c r="P24" s="52">
        <f t="shared" si="24"/>
        <v>0</v>
      </c>
      <c r="Q24" s="21">
        <f t="shared" si="25"/>
        <v>-0.10000000000099998</v>
      </c>
      <c r="R24" s="22">
        <v>0</v>
      </c>
      <c r="S24" s="22">
        <f t="shared" si="27"/>
        <v>-0.33333333333666665</v>
      </c>
    </row>
    <row r="25" spans="1:19">
      <c r="C25" s="83" t="s">
        <v>39</v>
      </c>
      <c r="D25" s="83"/>
      <c r="E25" s="84"/>
      <c r="F25" s="38">
        <v>0</v>
      </c>
      <c r="G25" s="39">
        <v>0</v>
      </c>
      <c r="H25" s="40">
        <v>0</v>
      </c>
      <c r="I25" s="39">
        <v>0.5</v>
      </c>
      <c r="J25" s="54">
        <f t="shared" si="28"/>
        <v>0</v>
      </c>
      <c r="K25" s="41">
        <f t="shared" si="28"/>
        <v>-0.5</v>
      </c>
      <c r="L25" s="42">
        <v>0</v>
      </c>
      <c r="M25" s="42">
        <f>K25/I25</f>
        <v>-1</v>
      </c>
      <c r="N25" s="40">
        <v>4</v>
      </c>
      <c r="O25" s="39">
        <v>1.5333333333329999</v>
      </c>
      <c r="P25" s="52">
        <f t="shared" si="24"/>
        <v>-4</v>
      </c>
      <c r="Q25" s="21">
        <f t="shared" si="25"/>
        <v>-1.5333333333329999</v>
      </c>
      <c r="R25" s="22">
        <f t="shared" si="26"/>
        <v>-1</v>
      </c>
      <c r="S25" s="22">
        <f t="shared" si="27"/>
        <v>-1</v>
      </c>
    </row>
    <row r="26" spans="1:19">
      <c r="C26" s="83" t="s">
        <v>40</v>
      </c>
      <c r="D26" s="83"/>
      <c r="E26" s="84"/>
      <c r="F26" s="38">
        <v>17</v>
      </c>
      <c r="G26" s="39">
        <v>4.0999999999996666</v>
      </c>
      <c r="H26" s="40">
        <v>70</v>
      </c>
      <c r="I26" s="39">
        <v>14.999999999999</v>
      </c>
      <c r="J26" s="54">
        <f t="shared" si="22"/>
        <v>-53</v>
      </c>
      <c r="K26" s="41">
        <f t="shared" si="22"/>
        <v>-10.899999999999334</v>
      </c>
      <c r="L26" s="42">
        <f t="shared" si="23"/>
        <v>-0.75714285714285712</v>
      </c>
      <c r="M26" s="42">
        <f t="shared" si="23"/>
        <v>-0.72666666666667068</v>
      </c>
      <c r="N26" s="40">
        <v>72</v>
      </c>
      <c r="O26" s="39">
        <v>16.2</v>
      </c>
      <c r="P26" s="52">
        <f t="shared" si="24"/>
        <v>-55</v>
      </c>
      <c r="Q26" s="21">
        <f t="shared" si="25"/>
        <v>-12.100000000000332</v>
      </c>
      <c r="R26" s="22">
        <f t="shared" ref="R26:R27" si="29">P26/N26</f>
        <v>-0.76388888888888884</v>
      </c>
      <c r="S26" s="22">
        <f t="shared" ref="S26:S27" si="30">Q26/O26</f>
        <v>-0.74691358024693411</v>
      </c>
    </row>
    <row r="27" spans="1:19">
      <c r="C27" s="83" t="s">
        <v>41</v>
      </c>
      <c r="D27" s="83"/>
      <c r="E27" s="84"/>
      <c r="F27" s="38">
        <v>184</v>
      </c>
      <c r="G27" s="39">
        <v>36.866666666665999</v>
      </c>
      <c r="H27" s="40">
        <v>175</v>
      </c>
      <c r="I27" s="39">
        <v>35.799999999999997</v>
      </c>
      <c r="J27" s="54">
        <f t="shared" si="22"/>
        <v>9</v>
      </c>
      <c r="K27" s="41">
        <f t="shared" si="22"/>
        <v>1.0666666666660021</v>
      </c>
      <c r="L27" s="42">
        <f t="shared" si="23"/>
        <v>5.1428571428571428E-2</v>
      </c>
      <c r="M27" s="42">
        <f t="shared" si="23"/>
        <v>2.9795158286759837E-2</v>
      </c>
      <c r="N27" s="40">
        <v>73</v>
      </c>
      <c r="O27" s="39">
        <v>14.5</v>
      </c>
      <c r="P27" s="52">
        <f t="shared" si="24"/>
        <v>111</v>
      </c>
      <c r="Q27" s="21">
        <f t="shared" si="25"/>
        <v>22.366666666665999</v>
      </c>
      <c r="R27" s="22">
        <f t="shared" si="29"/>
        <v>1.5205479452054795</v>
      </c>
      <c r="S27" s="22">
        <f t="shared" si="30"/>
        <v>1.5425287356321378</v>
      </c>
    </row>
    <row r="28" spans="1:19">
      <c r="A28" s="43" t="s">
        <v>29</v>
      </c>
      <c r="C28" s="83" t="s">
        <v>60</v>
      </c>
      <c r="D28" s="84"/>
      <c r="E28" s="84"/>
      <c r="F28" s="38">
        <v>183</v>
      </c>
      <c r="G28" s="39">
        <v>49.766666666665998</v>
      </c>
      <c r="H28" s="40">
        <v>8</v>
      </c>
      <c r="I28" s="39">
        <v>3.0666666666659999</v>
      </c>
      <c r="J28" s="54">
        <f t="shared" si="22"/>
        <v>175</v>
      </c>
      <c r="K28" s="41">
        <f t="shared" si="22"/>
        <v>46.699999999999996</v>
      </c>
      <c r="L28" s="42">
        <f t="shared" si="23"/>
        <v>21.875</v>
      </c>
      <c r="M28" s="42">
        <f t="shared" si="23"/>
        <v>15.228260869568528</v>
      </c>
      <c r="N28" s="40">
        <v>0</v>
      </c>
      <c r="O28" s="39">
        <v>0</v>
      </c>
      <c r="P28" s="52">
        <f t="shared" si="24"/>
        <v>183</v>
      </c>
      <c r="Q28" s="21">
        <f t="shared" si="25"/>
        <v>49.766666666665998</v>
      </c>
      <c r="R28" s="22">
        <v>0</v>
      </c>
      <c r="S28" s="22">
        <v>0</v>
      </c>
    </row>
    <row r="29" spans="1:19">
      <c r="A29" s="43" t="s">
        <v>30</v>
      </c>
      <c r="C29" s="83" t="s">
        <v>66</v>
      </c>
      <c r="D29" s="84"/>
      <c r="E29" s="84"/>
      <c r="F29" s="38">
        <v>2</v>
      </c>
      <c r="G29" s="39">
        <v>0.66666666666600005</v>
      </c>
      <c r="H29" s="40">
        <v>8</v>
      </c>
      <c r="I29" s="39">
        <v>2.5333333333329997</v>
      </c>
      <c r="J29" s="54">
        <f t="shared" ref="J29" si="31">F29-H29</f>
        <v>-6</v>
      </c>
      <c r="K29" s="41">
        <f t="shared" ref="K29" si="32">G29-I29</f>
        <v>-1.8666666666669998</v>
      </c>
      <c r="L29" s="42">
        <f t="shared" si="23"/>
        <v>-0.75</v>
      </c>
      <c r="M29" s="42">
        <f t="shared" si="23"/>
        <v>-0.73684210526338645</v>
      </c>
      <c r="N29" s="40">
        <v>0</v>
      </c>
      <c r="O29" s="39">
        <v>0</v>
      </c>
      <c r="P29" s="52">
        <f t="shared" ref="P29" si="33">F29-N29</f>
        <v>2</v>
      </c>
      <c r="Q29" s="21">
        <f t="shared" ref="Q29" si="34">G29-O29</f>
        <v>0.66666666666600005</v>
      </c>
      <c r="R29" s="22">
        <v>0</v>
      </c>
      <c r="S29" s="22">
        <v>0</v>
      </c>
    </row>
    <row r="30" spans="1:19">
      <c r="A30" s="43" t="s">
        <v>32</v>
      </c>
      <c r="C30" s="83" t="s">
        <v>61</v>
      </c>
      <c r="D30" s="84"/>
      <c r="E30" s="84"/>
      <c r="F30" s="38">
        <v>153</v>
      </c>
      <c r="G30" s="39">
        <v>48.450000333333001</v>
      </c>
      <c r="H30" s="40">
        <v>2</v>
      </c>
      <c r="I30" s="39">
        <v>0.4</v>
      </c>
      <c r="J30" s="54">
        <f t="shared" si="22"/>
        <v>151</v>
      </c>
      <c r="K30" s="41">
        <f t="shared" si="22"/>
        <v>48.050000333333003</v>
      </c>
      <c r="L30" s="42">
        <f t="shared" si="23"/>
        <v>75.5</v>
      </c>
      <c r="M30" s="42">
        <f t="shared" si="23"/>
        <v>120.12500083333251</v>
      </c>
      <c r="N30" s="40">
        <v>0</v>
      </c>
      <c r="O30" s="39">
        <v>0</v>
      </c>
      <c r="P30" s="52">
        <f t="shared" si="24"/>
        <v>153</v>
      </c>
      <c r="Q30" s="21">
        <f t="shared" si="25"/>
        <v>48.450000333333001</v>
      </c>
      <c r="R30" s="22">
        <v>0</v>
      </c>
      <c r="S30" s="22">
        <v>0</v>
      </c>
    </row>
    <row r="31" spans="1:19">
      <c r="C31" s="99" t="s">
        <v>51</v>
      </c>
      <c r="D31" s="84"/>
      <c r="E31" s="84"/>
      <c r="F31" s="85">
        <f>SUM(F22:F30)</f>
        <v>659</v>
      </c>
      <c r="G31" s="86">
        <f>SUM(G22:G30)</f>
        <v>170.35000033332867</v>
      </c>
      <c r="H31" s="85">
        <v>520</v>
      </c>
      <c r="I31" s="86">
        <v>107.7</v>
      </c>
      <c r="J31" s="44">
        <f t="shared" si="22"/>
        <v>139</v>
      </c>
      <c r="K31" s="45">
        <f t="shared" si="22"/>
        <v>62.650000333328663</v>
      </c>
      <c r="L31" s="46">
        <f>J31/H31</f>
        <v>0.2673076923076923</v>
      </c>
      <c r="M31" s="46">
        <f>K31/I31</f>
        <v>0.58170845249144532</v>
      </c>
      <c r="N31" s="85">
        <v>356</v>
      </c>
      <c r="O31" s="86">
        <v>71.433333333331987</v>
      </c>
      <c r="P31" s="32">
        <f t="shared" si="24"/>
        <v>303</v>
      </c>
      <c r="Q31" s="33">
        <f t="shared" si="25"/>
        <v>98.916666999996679</v>
      </c>
      <c r="R31" s="81">
        <f t="shared" ref="R31" si="35">P31/N31</f>
        <v>0.851123595505618</v>
      </c>
      <c r="S31" s="34">
        <f>Q31/O31</f>
        <v>1.3847410219318508</v>
      </c>
    </row>
  </sheetData>
  <mergeCells count="18">
    <mergeCell ref="N5:O5"/>
    <mergeCell ref="P5:Q5"/>
    <mergeCell ref="R5:S5"/>
    <mergeCell ref="N20:O20"/>
    <mergeCell ref="P20:Q20"/>
    <mergeCell ref="R20:S20"/>
    <mergeCell ref="H20:I20"/>
    <mergeCell ref="L20:M20"/>
    <mergeCell ref="F5:G5"/>
    <mergeCell ref="H5:I5"/>
    <mergeCell ref="J5:K5"/>
    <mergeCell ref="J20:K20"/>
    <mergeCell ref="F20:G20"/>
    <mergeCell ref="A3:A4"/>
    <mergeCell ref="A5:A6"/>
    <mergeCell ref="B5:C5"/>
    <mergeCell ref="D5:E5"/>
    <mergeCell ref="L5:M5"/>
  </mergeCells>
  <pageMargins left="0.35" right="0.13" top="0.22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activeCell="A3" sqref="A3"/>
    </sheetView>
  </sheetViews>
  <sheetFormatPr defaultColWidth="8.77734375" defaultRowHeight="13.2"/>
  <cols>
    <col min="1" max="1" width="12.21875" customWidth="1"/>
  </cols>
  <sheetData>
    <row r="1" spans="1:8" ht="17.399999999999999">
      <c r="A1" s="66" t="s">
        <v>75</v>
      </c>
    </row>
    <row r="2" spans="1:8" ht="17.399999999999999">
      <c r="A2" s="93">
        <v>45443</v>
      </c>
      <c r="C2" s="66"/>
      <c r="D2" s="56"/>
      <c r="E2" s="66"/>
      <c r="F2" s="66"/>
      <c r="G2" s="66"/>
      <c r="H2" s="66"/>
    </row>
    <row r="4" spans="1:8">
      <c r="B4" s="65"/>
    </row>
    <row r="5" spans="1:8">
      <c r="B5" s="87"/>
    </row>
    <row r="7" spans="1:8" ht="18" thickBot="1">
      <c r="A7" s="76" t="s">
        <v>43</v>
      </c>
      <c r="B7" s="76"/>
      <c r="C7" s="76"/>
      <c r="E7" s="76"/>
      <c r="F7" s="76"/>
      <c r="G7" s="76"/>
    </row>
    <row r="8" spans="1:8" ht="32.549999999999997" customHeight="1" thickBot="1">
      <c r="B8" s="139" t="s">
        <v>78</v>
      </c>
      <c r="C8" s="140"/>
      <c r="D8" s="141" t="s">
        <v>76</v>
      </c>
      <c r="E8" s="142"/>
      <c r="F8" s="134" t="s">
        <v>45</v>
      </c>
      <c r="G8" s="135"/>
    </row>
    <row r="9" spans="1:8" ht="13.8" thickBot="1">
      <c r="B9" s="67" t="s">
        <v>9</v>
      </c>
      <c r="C9" s="68" t="s">
        <v>10</v>
      </c>
      <c r="D9" s="69" t="s">
        <v>9</v>
      </c>
      <c r="E9" s="70" t="s">
        <v>10</v>
      </c>
      <c r="F9" s="69" t="s">
        <v>9</v>
      </c>
      <c r="G9" s="70" t="s">
        <v>10</v>
      </c>
    </row>
    <row r="10" spans="1:8" ht="21" customHeight="1" thickBot="1">
      <c r="A10" s="71" t="s">
        <v>16</v>
      </c>
      <c r="B10" s="79">
        <v>58</v>
      </c>
      <c r="C10" s="102">
        <v>3.0666666666666669</v>
      </c>
      <c r="D10" s="79">
        <v>100</v>
      </c>
      <c r="E10" s="102">
        <v>9.7333333333333325</v>
      </c>
      <c r="F10" s="79">
        <v>92</v>
      </c>
      <c r="G10" s="102">
        <v>9.4666666666666668</v>
      </c>
    </row>
    <row r="11" spans="1:8" ht="21" customHeight="1" thickBot="1">
      <c r="A11" s="71" t="s">
        <v>18</v>
      </c>
      <c r="B11" s="79">
        <v>1</v>
      </c>
      <c r="C11" s="102">
        <v>0.1</v>
      </c>
      <c r="D11" s="79">
        <v>87</v>
      </c>
      <c r="E11" s="102">
        <v>10.333333333333334</v>
      </c>
      <c r="F11" s="79">
        <v>62</v>
      </c>
      <c r="G11" s="102">
        <v>6.833333333333333</v>
      </c>
    </row>
    <row r="12" spans="1:8" ht="21" customHeight="1" thickBot="1">
      <c r="A12" s="71" t="s">
        <v>59</v>
      </c>
      <c r="B12" s="79">
        <v>447</v>
      </c>
      <c r="C12" s="102">
        <v>48.45</v>
      </c>
      <c r="D12" s="79">
        <v>4</v>
      </c>
      <c r="E12" s="102">
        <v>0.4</v>
      </c>
      <c r="F12" s="79">
        <v>0</v>
      </c>
      <c r="G12" s="102">
        <v>0</v>
      </c>
    </row>
    <row r="13" spans="1:8" ht="12.75" customHeight="1">
      <c r="A13" s="72"/>
      <c r="B13" s="106"/>
      <c r="C13" s="74"/>
      <c r="D13" s="73"/>
      <c r="E13" s="74"/>
      <c r="F13" s="73"/>
      <c r="G13" s="74"/>
    </row>
    <row r="14" spans="1:8" ht="12.75" customHeight="1">
      <c r="B14" s="73"/>
      <c r="C14" s="80"/>
      <c r="D14" s="80"/>
      <c r="E14" s="80"/>
      <c r="F14" s="73"/>
      <c r="G14" s="74"/>
    </row>
    <row r="15" spans="1:8" ht="12.75" customHeight="1">
      <c r="A15" s="72"/>
      <c r="B15" s="73"/>
      <c r="C15" s="80"/>
      <c r="D15" s="74"/>
      <c r="E15" s="74"/>
      <c r="F15" s="73"/>
      <c r="G15" s="74"/>
    </row>
    <row r="16" spans="1:8" ht="18" thickBot="1">
      <c r="A16" s="75" t="s">
        <v>44</v>
      </c>
    </row>
    <row r="17" spans="1:6" ht="31.2" thickBot="1">
      <c r="A17" s="88"/>
      <c r="B17" s="88"/>
      <c r="C17" s="88"/>
      <c r="D17" s="77" t="s">
        <v>79</v>
      </c>
      <c r="E17" s="91" t="s">
        <v>77</v>
      </c>
      <c r="F17" s="91" t="s">
        <v>46</v>
      </c>
    </row>
    <row r="18" spans="1:6" ht="22.2" customHeight="1" thickBot="1">
      <c r="A18" s="136" t="s">
        <v>34</v>
      </c>
      <c r="B18" s="137"/>
      <c r="C18" s="138"/>
      <c r="D18" s="79">
        <v>8</v>
      </c>
      <c r="E18" s="79">
        <v>21</v>
      </c>
      <c r="F18" s="79">
        <v>18</v>
      </c>
    </row>
    <row r="19" spans="1:6" ht="22.2" customHeight="1" thickBot="1">
      <c r="A19" s="136" t="s">
        <v>35</v>
      </c>
      <c r="B19" s="137"/>
      <c r="C19" s="138"/>
      <c r="D19" s="79">
        <v>1</v>
      </c>
      <c r="E19" s="79">
        <v>16</v>
      </c>
      <c r="F19" s="79">
        <v>19</v>
      </c>
    </row>
    <row r="20" spans="1:6" ht="20.399999999999999" customHeight="1" thickBot="1">
      <c r="A20" s="136" t="s">
        <v>63</v>
      </c>
      <c r="B20" s="137"/>
      <c r="C20" s="138"/>
      <c r="D20" s="79">
        <v>37</v>
      </c>
      <c r="E20" s="79">
        <v>1</v>
      </c>
      <c r="F20" s="79">
        <v>0</v>
      </c>
    </row>
    <row r="22" spans="1:6">
      <c r="D22" s="106"/>
    </row>
  </sheetData>
  <mergeCells count="6">
    <mergeCell ref="F8:G8"/>
    <mergeCell ref="A20:C20"/>
    <mergeCell ref="A18:C18"/>
    <mergeCell ref="A19:C19"/>
    <mergeCell ref="B8:C8"/>
    <mergeCell ref="D8:E8"/>
  </mergeCells>
  <pageMargins left="0.65" right="0.18" top="0.5699999999999999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ODS Countable</vt:lpstr>
      <vt:lpstr>Traditional</vt:lpstr>
      <vt:lpstr>Hybrid Enrollment</vt:lpstr>
      <vt:lpstr>'ODS Countable'!Print_Area</vt:lpstr>
      <vt:lpstr>Traditional!Print_Area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2024-04-22T18:33:57Z</cp:lastPrinted>
  <dcterms:created xsi:type="dcterms:W3CDTF">2015-12-11T15:22:17Z</dcterms:created>
  <dcterms:modified xsi:type="dcterms:W3CDTF">2024-05-31T16:44:37Z</dcterms:modified>
</cp:coreProperties>
</file>